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/>
  <mc:AlternateContent xmlns:mc="http://schemas.openxmlformats.org/markup-compatibility/2006">
    <mc:Choice Requires="x15">
      <x15ac:absPath xmlns:x15ac="http://schemas.microsoft.com/office/spreadsheetml/2010/11/ac" url="/Users/jr/Downloads/"/>
    </mc:Choice>
  </mc:AlternateContent>
  <xr:revisionPtr revIDLastSave="0" documentId="13_ncr:1_{48F020E1-10D9-B949-BFDB-28B86502C6B7}" xr6:coauthVersionLast="47" xr6:coauthVersionMax="47" xr10:uidLastSave="{00000000-0000-0000-0000-000000000000}"/>
  <bookViews>
    <workbookView xWindow="4460" yWindow="500" windowWidth="28800" windowHeight="17500" xr2:uid="{00000000-000D-0000-FFFF-FFFF00000000}"/>
  </bookViews>
  <sheets>
    <sheet name="baremo y desglo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JKcOTXmfx+23NU41Hl3PbPlcnyjDg7oklR2cDcye2Vk="/>
    </ext>
  </extLst>
</workbook>
</file>

<file path=xl/calcChain.xml><?xml version="1.0" encoding="utf-8"?>
<calcChain xmlns="http://schemas.openxmlformats.org/spreadsheetml/2006/main">
  <c r="AK38" i="1" l="1"/>
  <c r="AJ38" i="1"/>
  <c r="AE38" i="1"/>
  <c r="AD38" i="1"/>
  <c r="Y38" i="1"/>
  <c r="X36" i="1"/>
  <c r="W36" i="1"/>
  <c r="S36" i="1"/>
  <c r="H36" i="1"/>
  <c r="B33" i="1"/>
  <c r="B38" i="1" s="1"/>
  <c r="AK32" i="1"/>
  <c r="AJ32" i="1"/>
  <c r="AI32" i="1"/>
  <c r="AE32" i="1"/>
  <c r="AD32" i="1"/>
  <c r="AA32" i="1"/>
  <c r="Y32" i="1"/>
  <c r="Q32" i="1"/>
  <c r="O32" i="1"/>
  <c r="N32" i="1"/>
  <c r="N33" i="1" s="1"/>
  <c r="AI31" i="1"/>
  <c r="AH31" i="1"/>
  <c r="AH32" i="1" s="1"/>
  <c r="AG31" i="1"/>
  <c r="AG32" i="1" s="1"/>
  <c r="AF31" i="1"/>
  <c r="AF32" i="1" s="1"/>
  <c r="AF33" i="1" s="1"/>
  <c r="AF38" i="1" s="1"/>
  <c r="AC31" i="1"/>
  <c r="AC32" i="1" s="1"/>
  <c r="AB31" i="1"/>
  <c r="AB32" i="1" s="1"/>
  <c r="AA31" i="1"/>
  <c r="Z31" i="1"/>
  <c r="Z32" i="1" s="1"/>
  <c r="X31" i="1"/>
  <c r="X32" i="1" s="1"/>
  <c r="X33" i="1" s="1"/>
  <c r="W31" i="1"/>
  <c r="W32" i="1" s="1"/>
  <c r="W33" i="1" s="1"/>
  <c r="V31" i="1"/>
  <c r="V32" i="1" s="1"/>
  <c r="U31" i="1"/>
  <c r="U32" i="1" s="1"/>
  <c r="T31" i="1"/>
  <c r="T32" i="1" s="1"/>
  <c r="S31" i="1"/>
  <c r="S32" i="1" s="1"/>
  <c r="R31" i="1"/>
  <c r="R32" i="1" s="1"/>
  <c r="Q31" i="1"/>
  <c r="P31" i="1"/>
  <c r="P32" i="1" s="1"/>
  <c r="O31" i="1"/>
  <c r="N31" i="1"/>
  <c r="M31" i="1"/>
  <c r="M32" i="1" s="1"/>
  <c r="L31" i="1"/>
  <c r="L32" i="1" s="1"/>
  <c r="K31" i="1"/>
  <c r="K32" i="1" s="1"/>
  <c r="J31" i="1"/>
  <c r="J32" i="1" s="1"/>
  <c r="I31" i="1"/>
  <c r="I32" i="1" s="1"/>
  <c r="H31" i="1"/>
  <c r="H32" i="1" s="1"/>
  <c r="G31" i="1"/>
  <c r="G32" i="1" s="1"/>
  <c r="F31" i="1"/>
  <c r="F32" i="1" s="1"/>
  <c r="E31" i="1"/>
  <c r="E32" i="1" s="1"/>
  <c r="E33" i="1" s="1"/>
  <c r="E38" i="1" s="1"/>
  <c r="D31" i="1"/>
  <c r="D32" i="1" s="1"/>
  <c r="C31" i="1"/>
  <c r="C32" i="1" s="1"/>
  <c r="AK27" i="1"/>
  <c r="AJ27" i="1"/>
  <c r="AH27" i="1"/>
  <c r="AE27" i="1"/>
  <c r="AD27" i="1"/>
  <c r="AA27" i="1"/>
  <c r="Y27" i="1"/>
  <c r="R27" i="1"/>
  <c r="Q27" i="1"/>
  <c r="P27" i="1"/>
  <c r="O27" i="1"/>
  <c r="AI26" i="1"/>
  <c r="AI27" i="1" s="1"/>
  <c r="AG26" i="1"/>
  <c r="AG27" i="1" s="1"/>
  <c r="AF26" i="1"/>
  <c r="AF27" i="1" s="1"/>
  <c r="AC26" i="1"/>
  <c r="AC27" i="1" s="1"/>
  <c r="AB26" i="1"/>
  <c r="AB27" i="1" s="1"/>
  <c r="AA26" i="1"/>
  <c r="Z26" i="1"/>
  <c r="Z27" i="1" s="1"/>
  <c r="X26" i="1"/>
  <c r="X27" i="1" s="1"/>
  <c r="W26" i="1"/>
  <c r="W27" i="1" s="1"/>
  <c r="V26" i="1"/>
  <c r="V27" i="1" s="1"/>
  <c r="U26" i="1"/>
  <c r="U27" i="1" s="1"/>
  <c r="T26" i="1"/>
  <c r="T27" i="1" s="1"/>
  <c r="S26" i="1"/>
  <c r="S27" i="1" s="1"/>
  <c r="R26" i="1"/>
  <c r="Q26" i="1"/>
  <c r="P26" i="1"/>
  <c r="O26" i="1"/>
  <c r="N26" i="1"/>
  <c r="N27" i="1" s="1"/>
  <c r="M26" i="1"/>
  <c r="M27" i="1" s="1"/>
  <c r="L26" i="1"/>
  <c r="L27" i="1" s="1"/>
  <c r="K26" i="1"/>
  <c r="K27" i="1" s="1"/>
  <c r="J26" i="1"/>
  <c r="J27" i="1" s="1"/>
  <c r="I26" i="1"/>
  <c r="I27" i="1" s="1"/>
  <c r="H26" i="1"/>
  <c r="H27" i="1" s="1"/>
  <c r="G26" i="1"/>
  <c r="G27" i="1" s="1"/>
  <c r="F26" i="1"/>
  <c r="F27" i="1" s="1"/>
  <c r="E26" i="1"/>
  <c r="E27" i="1" s="1"/>
  <c r="D26" i="1"/>
  <c r="D27" i="1" s="1"/>
  <c r="C26" i="1"/>
  <c r="C27" i="1" s="1"/>
  <c r="AK22" i="1"/>
  <c r="AJ22" i="1"/>
  <c r="AE22" i="1"/>
  <c r="AD22" i="1"/>
  <c r="Z22" i="1"/>
  <c r="Y22" i="1"/>
  <c r="X22" i="1"/>
  <c r="O22" i="1"/>
  <c r="H22" i="1"/>
  <c r="AI21" i="1"/>
  <c r="AI22" i="1" s="1"/>
  <c r="AH21" i="1"/>
  <c r="AH22" i="1" s="1"/>
  <c r="AG21" i="1"/>
  <c r="AG22" i="1" s="1"/>
  <c r="AF21" i="1"/>
  <c r="AF22" i="1" s="1"/>
  <c r="AC21" i="1"/>
  <c r="AC22" i="1" s="1"/>
  <c r="AB21" i="1"/>
  <c r="AB22" i="1" s="1"/>
  <c r="AA21" i="1"/>
  <c r="AA22" i="1" s="1"/>
  <c r="AA33" i="1" s="1"/>
  <c r="AA38" i="1" s="1"/>
  <c r="Z21" i="1"/>
  <c r="W21" i="1"/>
  <c r="W22" i="1" s="1"/>
  <c r="V21" i="1"/>
  <c r="V22" i="1" s="1"/>
  <c r="S21" i="1"/>
  <c r="S22" i="1" s="1"/>
  <c r="R21" i="1"/>
  <c r="R22" i="1" s="1"/>
  <c r="Q21" i="1"/>
  <c r="Q22" i="1" s="1"/>
  <c r="O21" i="1"/>
  <c r="N21" i="1"/>
  <c r="N22" i="1" s="1"/>
  <c r="K21" i="1"/>
  <c r="K22" i="1" s="1"/>
  <c r="J21" i="1"/>
  <c r="J22" i="1" s="1"/>
  <c r="I21" i="1"/>
  <c r="I22" i="1" s="1"/>
  <c r="H21" i="1"/>
  <c r="G21" i="1"/>
  <c r="G22" i="1" s="1"/>
  <c r="F21" i="1"/>
  <c r="F22" i="1" s="1"/>
  <c r="E21" i="1"/>
  <c r="E22" i="1" s="1"/>
  <c r="D21" i="1"/>
  <c r="D22" i="1" s="1"/>
  <c r="C21" i="1"/>
  <c r="C22" i="1" s="1"/>
  <c r="U20" i="1"/>
  <c r="T18" i="1"/>
  <c r="P18" i="1"/>
  <c r="L18" i="1"/>
  <c r="T17" i="1"/>
  <c r="P17" i="1"/>
  <c r="L17" i="1"/>
  <c r="T16" i="1"/>
  <c r="M14" i="1"/>
  <c r="T13" i="1"/>
  <c r="T21" i="1" s="1"/>
  <c r="T22" i="1" s="1"/>
  <c r="M13" i="1"/>
  <c r="U12" i="1"/>
  <c r="U21" i="1" s="1"/>
  <c r="U22" i="1" s="1"/>
  <c r="M12" i="1"/>
  <c r="T11" i="1"/>
  <c r="M11" i="1"/>
  <c r="AI6" i="1"/>
  <c r="AH6" i="1"/>
  <c r="AG6" i="1"/>
  <c r="AF6" i="1"/>
  <c r="AC6" i="1"/>
  <c r="AB6" i="1"/>
  <c r="AA6" i="1"/>
  <c r="Z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H33" i="1" l="1"/>
  <c r="H38" i="1" s="1"/>
  <c r="G33" i="1"/>
  <c r="G38" i="1" s="1"/>
  <c r="I33" i="1"/>
  <c r="I38" i="1" s="1"/>
  <c r="U33" i="1"/>
  <c r="U38" i="1" s="1"/>
  <c r="N38" i="1"/>
  <c r="AG33" i="1"/>
  <c r="AG38" i="1" s="1"/>
  <c r="O33" i="1"/>
  <c r="O38" i="1" s="1"/>
  <c r="W38" i="1"/>
  <c r="AH33" i="1"/>
  <c r="AH38" i="1" s="1"/>
  <c r="X38" i="1"/>
  <c r="Q33" i="1"/>
  <c r="Q38" i="1" s="1"/>
  <c r="Z33" i="1"/>
  <c r="Z38" i="1" s="1"/>
  <c r="J33" i="1"/>
  <c r="J38" i="1" s="1"/>
  <c r="R33" i="1"/>
  <c r="R38" i="1" s="1"/>
  <c r="M21" i="1"/>
  <c r="M22" i="1" s="1"/>
  <c r="M33" i="1" s="1"/>
  <c r="M38" i="1" s="1"/>
  <c r="L21" i="1"/>
  <c r="L22" i="1" s="1"/>
  <c r="AB33" i="1"/>
  <c r="AB38" i="1" s="1"/>
  <c r="P21" i="1"/>
  <c r="P22" i="1" s="1"/>
  <c r="P33" i="1" s="1"/>
  <c r="P38" i="1" s="1"/>
  <c r="F33" i="1"/>
  <c r="F38" i="1" s="1"/>
  <c r="V33" i="1"/>
  <c r="V38" i="1" s="1"/>
  <c r="AI33" i="1"/>
  <c r="AI38" i="1" s="1"/>
  <c r="C33" i="1"/>
  <c r="C38" i="1" s="1"/>
  <c r="K33" i="1"/>
  <c r="K38" i="1" s="1"/>
  <c r="S33" i="1"/>
  <c r="S38" i="1" s="1"/>
  <c r="D33" i="1"/>
  <c r="D38" i="1" s="1"/>
  <c r="L33" i="1"/>
  <c r="L38" i="1" s="1"/>
  <c r="T33" i="1"/>
  <c r="T38" i="1" s="1"/>
  <c r="AC33" i="1"/>
  <c r="AC38" i="1" s="1"/>
</calcChain>
</file>

<file path=xl/sharedStrings.xml><?xml version="1.0" encoding="utf-8"?>
<sst xmlns="http://schemas.openxmlformats.org/spreadsheetml/2006/main" count="69" uniqueCount="65">
  <si>
    <t>TESIS Nº</t>
  </si>
  <si>
    <t xml:space="preserve"> 1. Indicadores de calidad de la tesis (máximo 6 p) </t>
  </si>
  <si>
    <t>MAX</t>
  </si>
  <si>
    <t xml:space="preserve">Mención internacional y/o industrial (3,5 p) </t>
  </si>
  <si>
    <t xml:space="preserve">Compendio de publicaciones (0,5 p) </t>
  </si>
  <si>
    <t>Cotutela (2,0 p) _</t>
  </si>
  <si>
    <t>1. PUNTUACION TOTAL CRITERIO TESIS</t>
  </si>
  <si>
    <t>2. Curriculum (máx 6p PONDERADOS) INDICANDO EXPRESAMENTE RESULTADOS O PUBLICACIONES RELACIONADAS CON SU DOCTORADO *</t>
  </si>
  <si>
    <t>2.a Publicaciones con autoría preferente (desde 2019 incluido, máx.4 p) **</t>
  </si>
  <si>
    <t>Autoría PREFERENTE (1, 2, última posición o correspondencia) </t>
  </si>
  <si>
    <t>D1 (5 p/publicación) </t>
  </si>
  <si>
    <t>Q1 (4 p/publicación) </t>
  </si>
  <si>
    <t>Q2 (2 p/publicación) </t>
  </si>
  <si>
    <t>Q3 (1 p/publicación) </t>
  </si>
  <si>
    <t>Q4 (0,5 p/publicación) </t>
  </si>
  <si>
    <t>Autoría NO preferente un 10% de dichos valores</t>
  </si>
  <si>
    <t>D1 (0,5 p/publicación) </t>
  </si>
  <si>
    <t>Q1 (0,4 p/publicación) </t>
  </si>
  <si>
    <t>Q2 (0,2 p/publicación) </t>
  </si>
  <si>
    <t>Q3 (0,1 p/publicación) </t>
  </si>
  <si>
    <t>Q4 (0,05 p/publicación) </t>
  </si>
  <si>
    <t xml:space="preserve">Puntuación parcial (pendiente de ponderar) </t>
  </si>
  <si>
    <t>PONDERADO</t>
  </si>
  <si>
    <t>2.b Becas y contratos competitivos (desde 2019 incluido, máx: 1 p) ***</t>
  </si>
  <si>
    <t>FPU/UCM/FIS: 1 p/año</t>
  </si>
  <si>
    <t>FPI y fundaciones: 0,8 p/año (se incluye a los ayudantes#)</t>
  </si>
  <si>
    <t>Puntuación parcial (pendiente de ponderar)</t>
  </si>
  <si>
    <t>2.c Estancias en centro distinto del que paga el sueldo, superior a 1 mes y relacionadas con la tesis (desde 2019 incluido, máx: 1 p) </t>
  </si>
  <si>
    <t>Internacional 1 p/mes</t>
  </si>
  <si>
    <t>Nacional 0,5 p/mes</t>
  </si>
  <si>
    <t>2. PUNTUACION TOTAL CRITERIO CV POND</t>
  </si>
  <si>
    <r>
      <rPr>
        <b/>
        <sz val="12"/>
        <color theme="1"/>
        <rFont val="Calibri"/>
        <family val="2"/>
      </rPr>
      <t xml:space="preserve">4 o 5 votos = 8 p, </t>
    </r>
    <r>
      <rPr>
        <b/>
        <sz val="12"/>
        <color rgb="FFFF0000"/>
        <rFont val="Calibri"/>
        <family val="2"/>
      </rPr>
      <t xml:space="preserve"> &lt;4 NO SE CONSIDERAN</t>
    </r>
  </si>
  <si>
    <t>3. PUNTUACION TOTAL CRITERIO INFORMES TRIBUNAL</t>
  </si>
  <si>
    <t>total</t>
  </si>
  <si>
    <t>CONVOCATORIA</t>
  </si>
  <si>
    <t>https://medicina.ucm.es/premio-extraordinario-de-doctorado</t>
  </si>
  <si>
    <t>: Voto secreto a favor de premio extraordinario &lt;4, NO SE CONSIDERA</t>
  </si>
  <si>
    <t>1- La tesis, hasta 6 puntos. Acreditando la mención correspondiente con copia del certificado o justificante según se indica.</t>
  </si>
  <si>
    <t>1.a. Mención internacional/industrial: 3,5 puntos (certificado emitido por la Escuela de Doctorado)</t>
  </si>
  <si>
    <t>1.b. Cotutela: 2 puntos (solicitar justificante a secre.doctorado@ucm.es)</t>
  </si>
  <si>
    <t>1.c. Compendio de publicaciones: 0,5 puntos (solicitar justificante a secre.doctorado@ucm.es)</t>
  </si>
  <si>
    <t>2- El curriculum vitae del candidato, hasta 6 puntos, indicando expresamente resultados o publicaciones relacionadas con su doctorado* hasta 6 puntos ponderados.</t>
  </si>
  <si>
    <t>2.a. Hasta 4 puntos: publicaciones** con autoría preferente (Autor principal; 1º, 2º, última posición o correspondencia), según valores indicados más abajo, y con autoría no preferente un 10% de dichos valores*.</t>
  </si>
  <si>
    <t>Tipo</t>
  </si>
  <si>
    <t>D1</t>
  </si>
  <si>
    <t>Q1</t>
  </si>
  <si>
    <t>Q2</t>
  </si>
  <si>
    <t>Q3</t>
  </si>
  <si>
    <t>Q4</t>
  </si>
  <si>
    <t>Puntos/publicaciónAutor principal, 1º, 2º, última posición o correspondencia</t>
  </si>
  <si>
    <t>2.b. Hasta 1 punto: becas y contratos competitivos predoc***:</t>
  </si>
  <si>
    <t>FPU/UCM/FIS 1 punto/año</t>
  </si>
  <si>
    <t>FPI 0,8 punto/año (idem fundaciones, sólo contratos de trabajo, no ayudas)</t>
  </si>
  <si>
    <t>Se incluye en este punto a los ayudantes (https://www.ucm.es/ayudante-1). Se calculan fracciones. Las becas para estancias se contabilizarán solamente como estancias.</t>
  </si>
  <si>
    <t>2.c. Hasta 1 punto: Estancias (es decir, estar en un destino distinto del que paga el sueldo) en otros centros, superiores a 1 mes y relacionadas con la tesis (máximo 1 punto):</t>
  </si>
  <si>
    <t>Internacional: 1 punto/mes</t>
  </si>
  <si>
    <t>Nacional: 0,5 punto/mes</t>
  </si>
  <si>
    <t>NOTA: En el apartado 2 solo se considerarán los méritos acreditados en los últimos 6 años naturales (ejemplo en 2024, sólo méritos desde 2019 incluido)</t>
  </si>
  <si>
    <t>3- Votos secretos emitidos por los miembros del Tribunal de la tesis doctoral, hasta 8 puntos.</t>
  </si>
  <si>
    <t>4 - 5 votos: 8 puntos</t>
  </si>
  <si>
    <t>NO SE CONSIDERAN menos de 4 votos (se comprobará antes de evaluar la tesis)</t>
  </si>
  <si>
    <t>* debe incluirse para cada publicación, beca, contrato o estancia una explicación de su relación con la tesis de no más de 50 palabras. No se considerarán sin esa información o si es incorrecta.</t>
  </si>
  <si>
    <t>** acreditadas con captura de pantalla de https://pubmed.ncbi.nlm.nih.gov/?db=pubmed o equivalente, y acreditando decil y cuartil con captura de pantalla de https://jcr.clarivate.com. No se considerarán sin esa información o si es incorrecta. No se admiten meeting abstracts, case reports, letters no experimentales, replies, ni otras aportaciones que no sean originales o reviews. Se aplicarán los IF y cuartiles del año de la publicación, o en su defecto del último disponible a fecha de cierre de la convocatoria.</t>
  </si>
  <si>
    <t>*** sólo se aceptan certificados de agencias financiadoras o centros, nunca del IP del proyecto.</t>
  </si>
  <si>
    <t>3. Votos secretos a favor de premio extraordinario emitidos por el tribunal de la tesis (máximo 8 p)  INFO DE LA UNIDAD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</si>
</sst>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2"/>
      <color theme="1"/>
      <name val="Calibri"/>
      <scheme val="minor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454545"/>
      <name val="Quattrocento"/>
    </font>
    <font>
      <b/>
      <i/>
      <sz val="12"/>
      <color rgb="FF454545"/>
      <name val="Quattrocento"/>
    </font>
    <font>
      <b/>
      <i/>
      <sz val="12"/>
      <color rgb="FFFFFFFF"/>
      <name val="Quattrocento"/>
    </font>
    <font>
      <b/>
      <i/>
      <sz val="12"/>
      <color rgb="FF000000"/>
      <name val="Quattrocento"/>
    </font>
    <font>
      <b/>
      <i/>
      <sz val="12"/>
      <color rgb="FF454545"/>
      <name val="Aptos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rgb="FF444141"/>
        <bgColor rgb="FF444141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EEEEEE"/>
      </left>
      <right style="thin">
        <color rgb="FFEEEEEE"/>
      </right>
      <top style="thin">
        <color rgb="FFEEEEEE"/>
      </top>
      <bottom style="thin">
        <color rgb="FFEEEEEE"/>
      </bottom>
      <diagonal/>
    </border>
    <border>
      <left/>
      <right style="thin">
        <color rgb="FFEEEEEE"/>
      </right>
      <top style="thin">
        <color rgb="FFEEEEEE"/>
      </top>
      <bottom style="thin">
        <color rgb="FFEEEEEE"/>
      </bottom>
      <diagonal/>
    </border>
    <border>
      <left style="thin">
        <color rgb="FFEEEEEE"/>
      </left>
      <right style="thin">
        <color rgb="FFEEEEEE"/>
      </right>
      <top/>
      <bottom style="thin">
        <color rgb="FFEEEEEE"/>
      </bottom>
      <diagonal/>
    </border>
    <border>
      <left/>
      <right style="thin">
        <color rgb="FFEEEEEE"/>
      </right>
      <top/>
      <bottom style="thin">
        <color rgb="FFEEEEEE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/>
    <xf numFmtId="0" fontId="2" fillId="0" borderId="3" xfId="0" applyFont="1" applyBorder="1"/>
    <xf numFmtId="0" fontId="1" fillId="3" borderId="3" xfId="0" applyFont="1" applyFill="1" applyBorder="1"/>
    <xf numFmtId="0" fontId="1" fillId="0" borderId="3" xfId="0" applyFont="1" applyBorder="1" applyAlignment="1">
      <alignment horizontal="left" vertical="center"/>
    </xf>
    <xf numFmtId="0" fontId="1" fillId="4" borderId="4" xfId="0" applyFont="1" applyFill="1" applyBorder="1" applyAlignment="1">
      <alignment horizontal="right" vertical="center"/>
    </xf>
    <xf numFmtId="0" fontId="3" fillId="0" borderId="4" xfId="0" applyFont="1" applyBorder="1"/>
    <xf numFmtId="0" fontId="4" fillId="0" borderId="4" xfId="0" applyFont="1" applyBorder="1"/>
    <xf numFmtId="0" fontId="5" fillId="0" borderId="4" xfId="0" applyFont="1" applyBorder="1"/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right" vertical="center"/>
    </xf>
    <xf numFmtId="0" fontId="4" fillId="2" borderId="4" xfId="0" applyFont="1" applyFill="1" applyBorder="1"/>
    <xf numFmtId="0" fontId="5" fillId="2" borderId="4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5" fillId="2" borderId="4" xfId="0" applyFont="1" applyFill="1" applyBorder="1"/>
    <xf numFmtId="0" fontId="5" fillId="2" borderId="3" xfId="0" applyFont="1" applyFill="1" applyBorder="1" applyAlignment="1">
      <alignment horizontal="right"/>
    </xf>
    <xf numFmtId="0" fontId="5" fillId="2" borderId="6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left" vertical="center"/>
    </xf>
    <xf numFmtId="0" fontId="4" fillId="4" borderId="4" xfId="0" applyFont="1" applyFill="1" applyBorder="1"/>
    <xf numFmtId="0" fontId="4" fillId="4" borderId="3" xfId="0" applyFont="1" applyFill="1" applyBorder="1" applyAlignment="1">
      <alignment horizontal="right"/>
    </xf>
    <xf numFmtId="0" fontId="5" fillId="4" borderId="4" xfId="0" applyFont="1" applyFill="1" applyBorder="1"/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6" fillId="0" borderId="3" xfId="0" applyFont="1" applyBorder="1"/>
    <xf numFmtId="0" fontId="1" fillId="0" borderId="4" xfId="0" applyFont="1" applyBorder="1" applyAlignment="1">
      <alignment horizontal="left" vertical="center"/>
    </xf>
    <xf numFmtId="0" fontId="4" fillId="0" borderId="3" xfId="0" applyFont="1" applyBorder="1"/>
    <xf numFmtId="1" fontId="4" fillId="0" borderId="4" xfId="0" applyNumberFormat="1" applyFont="1" applyBorder="1"/>
    <xf numFmtId="1" fontId="4" fillId="5" borderId="4" xfId="0" applyNumberFormat="1" applyFont="1" applyFill="1" applyBorder="1"/>
    <xf numFmtId="1" fontId="5" fillId="0" borderId="3" xfId="0" applyNumberFormat="1" applyFont="1" applyBorder="1" applyAlignment="1">
      <alignment horizontal="right"/>
    </xf>
    <xf numFmtId="1" fontId="5" fillId="0" borderId="4" xfId="0" applyNumberFormat="1" applyFont="1" applyBorder="1"/>
    <xf numFmtId="0" fontId="1" fillId="6" borderId="9" xfId="0" applyFont="1" applyFill="1" applyBorder="1" applyAlignment="1">
      <alignment horizontal="left" vertical="center"/>
    </xf>
    <xf numFmtId="0" fontId="1" fillId="6" borderId="10" xfId="0" applyFont="1" applyFill="1" applyBorder="1" applyAlignment="1">
      <alignment horizontal="right"/>
    </xf>
    <xf numFmtId="164" fontId="1" fillId="6" borderId="10" xfId="0" applyNumberFormat="1" applyFont="1" applyFill="1" applyBorder="1"/>
    <xf numFmtId="164" fontId="2" fillId="6" borderId="10" xfId="0" applyNumberFormat="1" applyFont="1" applyFill="1" applyBorder="1"/>
    <xf numFmtId="0" fontId="4" fillId="5" borderId="4" xfId="0" applyFont="1" applyFill="1" applyBorder="1"/>
    <xf numFmtId="0" fontId="5" fillId="0" borderId="3" xfId="0" applyFont="1" applyBorder="1" applyAlignment="1">
      <alignment horizontal="right"/>
    </xf>
    <xf numFmtId="0" fontId="1" fillId="4" borderId="7" xfId="0" applyFont="1" applyFill="1" applyBorder="1" applyAlignment="1">
      <alignment horizontal="right" vertical="center"/>
    </xf>
    <xf numFmtId="164" fontId="1" fillId="4" borderId="7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/>
    <xf numFmtId="164" fontId="2" fillId="4" borderId="8" xfId="0" applyNumberFormat="1" applyFont="1" applyFill="1" applyBorder="1" applyAlignment="1">
      <alignment horizontal="left"/>
    </xf>
    <xf numFmtId="164" fontId="2" fillId="4" borderId="7" xfId="0" applyNumberFormat="1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4" fillId="0" borderId="8" xfId="0" applyFont="1" applyBorder="1"/>
    <xf numFmtId="0" fontId="5" fillId="0" borderId="8" xfId="0" applyFont="1" applyBorder="1"/>
    <xf numFmtId="0" fontId="2" fillId="2" borderId="4" xfId="0" applyFont="1" applyFill="1" applyBorder="1" applyAlignment="1">
      <alignment horizontal="right"/>
    </xf>
    <xf numFmtId="0" fontId="4" fillId="4" borderId="7" xfId="0" applyFont="1" applyFill="1" applyBorder="1"/>
    <xf numFmtId="0" fontId="2" fillId="4" borderId="11" xfId="0" applyFont="1" applyFill="1" applyBorder="1" applyAlignment="1">
      <alignment horizontal="right"/>
    </xf>
    <xf numFmtId="0" fontId="5" fillId="4" borderId="7" xfId="0" applyFont="1" applyFill="1" applyBorder="1"/>
    <xf numFmtId="2" fontId="7" fillId="5" borderId="0" xfId="0" applyNumberFormat="1" applyFont="1" applyFill="1"/>
    <xf numFmtId="2" fontId="7" fillId="5" borderId="4" xfId="0" applyNumberFormat="1" applyFont="1" applyFill="1" applyBorder="1"/>
    <xf numFmtId="2" fontId="8" fillId="5" borderId="4" xfId="0" applyNumberFormat="1" applyFont="1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8" fillId="0" borderId="0" xfId="0" applyFont="1"/>
    <xf numFmtId="0" fontId="7" fillId="3" borderId="0" xfId="0" applyFont="1" applyFill="1"/>
    <xf numFmtId="0" fontId="9" fillId="7" borderId="0" xfId="0" applyFont="1" applyFill="1"/>
    <xf numFmtId="0" fontId="4" fillId="0" borderId="0" xfId="0" applyFont="1" applyAlignment="1">
      <alignment horizontal="right"/>
    </xf>
    <xf numFmtId="0" fontId="10" fillId="7" borderId="0" xfId="0" applyFont="1" applyFill="1"/>
    <xf numFmtId="0" fontId="11" fillId="8" borderId="12" xfId="0" applyFont="1" applyFill="1" applyBorder="1" applyAlignment="1">
      <alignment horizontal="center"/>
    </xf>
    <xf numFmtId="0" fontId="11" fillId="8" borderId="13" xfId="0" applyFont="1" applyFill="1" applyBorder="1" applyAlignment="1">
      <alignment horizontal="center"/>
    </xf>
    <xf numFmtId="0" fontId="12" fillId="7" borderId="14" xfId="0" applyFont="1" applyFill="1" applyBorder="1"/>
    <xf numFmtId="0" fontId="12" fillId="7" borderId="15" xfId="0" applyFont="1" applyFill="1" applyBorder="1"/>
    <xf numFmtId="0" fontId="13" fillId="7" borderId="0" xfId="0" applyFont="1" applyFill="1"/>
    <xf numFmtId="0" fontId="7" fillId="0" borderId="0" xfId="0" applyFont="1"/>
    <xf numFmtId="0" fontId="0" fillId="0" borderId="0" xfId="0"/>
    <xf numFmtId="2" fontId="0" fillId="0" borderId="0" xfId="0" applyNumberFormat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6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V24" sqref="V24"/>
    </sheetView>
  </sheetViews>
  <sheetFormatPr baseColWidth="10" defaultColWidth="11.1640625" defaultRowHeight="15" customHeight="1" x14ac:dyDescent="0.2"/>
  <cols>
    <col min="1" max="1" width="56.1640625" customWidth="1"/>
    <col min="2" max="37" width="5.6640625" customWidth="1"/>
  </cols>
  <sheetData>
    <row r="1" spans="1:37" ht="15.75" customHeight="1" x14ac:dyDescent="0.2">
      <c r="A1" s="1" t="s">
        <v>0</v>
      </c>
      <c r="B1" s="2"/>
      <c r="C1" s="3">
        <v>1</v>
      </c>
      <c r="D1" s="3">
        <v>2</v>
      </c>
      <c r="E1" s="3">
        <v>3</v>
      </c>
      <c r="F1" s="4">
        <v>4</v>
      </c>
      <c r="G1" s="3">
        <v>5</v>
      </c>
      <c r="H1" s="5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5">
        <v>17</v>
      </c>
      <c r="T1" s="3">
        <v>18</v>
      </c>
      <c r="U1" s="3">
        <v>19</v>
      </c>
      <c r="V1" s="3">
        <v>20</v>
      </c>
      <c r="W1" s="5">
        <v>21</v>
      </c>
      <c r="X1" s="5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3">
        <v>28</v>
      </c>
      <c r="AE1" s="3">
        <v>29</v>
      </c>
      <c r="AF1" s="4">
        <v>30</v>
      </c>
      <c r="AG1" s="3">
        <v>31</v>
      </c>
      <c r="AH1" s="4">
        <v>32</v>
      </c>
      <c r="AI1" s="4">
        <v>33</v>
      </c>
      <c r="AJ1" s="3">
        <v>34</v>
      </c>
      <c r="AK1" s="3">
        <v>35</v>
      </c>
    </row>
    <row r="2" spans="1:37" ht="15.75" customHeight="1" x14ac:dyDescent="0.2">
      <c r="A2" s="6" t="s">
        <v>1</v>
      </c>
      <c r="B2" s="7" t="s">
        <v>2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0"/>
      <c r="AG2" s="9"/>
      <c r="AH2" s="9"/>
      <c r="AI2" s="9"/>
      <c r="AJ2" s="9"/>
      <c r="AK2" s="9"/>
    </row>
    <row r="3" spans="1:37" ht="15.75" customHeight="1" x14ac:dyDescent="0.2">
      <c r="A3" s="11" t="s">
        <v>3</v>
      </c>
      <c r="B3" s="12"/>
      <c r="C3" s="13">
        <v>0</v>
      </c>
      <c r="D3" s="14">
        <v>0</v>
      </c>
      <c r="E3" s="15">
        <v>0</v>
      </c>
      <c r="F3" s="13">
        <v>0</v>
      </c>
      <c r="G3" s="13">
        <v>0</v>
      </c>
      <c r="H3" s="5">
        <v>0</v>
      </c>
      <c r="I3" s="13">
        <v>0</v>
      </c>
      <c r="J3" s="14">
        <v>0</v>
      </c>
      <c r="K3" s="13">
        <v>0</v>
      </c>
      <c r="L3" s="13">
        <v>0</v>
      </c>
      <c r="M3" s="13">
        <v>0</v>
      </c>
      <c r="N3" s="13">
        <v>3.5</v>
      </c>
      <c r="O3" s="13">
        <v>0</v>
      </c>
      <c r="P3" s="13">
        <v>0</v>
      </c>
      <c r="Q3" s="13">
        <v>3.5</v>
      </c>
      <c r="R3" s="13">
        <v>0</v>
      </c>
      <c r="S3" s="5">
        <v>0</v>
      </c>
      <c r="T3" s="13">
        <v>0</v>
      </c>
      <c r="U3" s="13">
        <v>0</v>
      </c>
      <c r="V3" s="13">
        <v>0</v>
      </c>
      <c r="W3" s="5">
        <v>0</v>
      </c>
      <c r="X3" s="5">
        <v>0</v>
      </c>
      <c r="Y3" s="16">
        <v>0</v>
      </c>
      <c r="Z3" s="13">
        <v>3.5</v>
      </c>
      <c r="AA3" s="13">
        <v>0</v>
      </c>
      <c r="AB3" s="13">
        <v>0</v>
      </c>
      <c r="AC3" s="13">
        <v>0</v>
      </c>
      <c r="AD3" s="16">
        <v>0</v>
      </c>
      <c r="AE3" s="13">
        <v>0</v>
      </c>
      <c r="AF3" s="17">
        <v>0</v>
      </c>
      <c r="AG3" s="13">
        <v>0</v>
      </c>
      <c r="AH3" s="13">
        <v>0</v>
      </c>
      <c r="AI3" s="13">
        <v>0</v>
      </c>
      <c r="AJ3" s="13">
        <v>3.5</v>
      </c>
      <c r="AK3" s="13">
        <v>3.5</v>
      </c>
    </row>
    <row r="4" spans="1:37" ht="15.75" customHeight="1" x14ac:dyDescent="0.2">
      <c r="A4" s="11" t="s">
        <v>4</v>
      </c>
      <c r="B4" s="12"/>
      <c r="C4" s="13">
        <v>0</v>
      </c>
      <c r="D4" s="18">
        <v>0.5</v>
      </c>
      <c r="E4" s="19">
        <v>0.5</v>
      </c>
      <c r="F4" s="13">
        <v>0</v>
      </c>
      <c r="G4" s="13">
        <v>0</v>
      </c>
      <c r="H4" s="5">
        <v>0</v>
      </c>
      <c r="I4" s="13">
        <v>0</v>
      </c>
      <c r="J4" s="18">
        <v>0.5</v>
      </c>
      <c r="K4" s="13">
        <v>0</v>
      </c>
      <c r="L4" s="13">
        <v>0</v>
      </c>
      <c r="M4" s="13">
        <v>0.5</v>
      </c>
      <c r="N4" s="13">
        <v>0</v>
      </c>
      <c r="O4" s="13">
        <v>0</v>
      </c>
      <c r="P4" s="13">
        <v>0.5</v>
      </c>
      <c r="Q4" s="13">
        <v>0</v>
      </c>
      <c r="R4" s="13">
        <v>0.5</v>
      </c>
      <c r="S4" s="5">
        <v>0</v>
      </c>
      <c r="T4" s="13">
        <v>0.5</v>
      </c>
      <c r="U4" s="13">
        <v>0</v>
      </c>
      <c r="V4" s="13">
        <v>0</v>
      </c>
      <c r="W4" s="5">
        <v>0</v>
      </c>
      <c r="X4" s="5">
        <v>0</v>
      </c>
      <c r="Y4" s="16">
        <v>0</v>
      </c>
      <c r="Z4" s="13">
        <v>0</v>
      </c>
      <c r="AA4" s="13">
        <v>0</v>
      </c>
      <c r="AB4" s="13">
        <v>0</v>
      </c>
      <c r="AC4" s="13">
        <v>0</v>
      </c>
      <c r="AD4" s="16">
        <v>0.5</v>
      </c>
      <c r="AE4" s="13">
        <v>0.5</v>
      </c>
      <c r="AF4" s="17">
        <v>0</v>
      </c>
      <c r="AG4" s="13">
        <v>0.5</v>
      </c>
      <c r="AH4" s="13">
        <v>0</v>
      </c>
      <c r="AI4" s="13">
        <v>0.5</v>
      </c>
      <c r="AJ4" s="13">
        <v>0</v>
      </c>
      <c r="AK4" s="13">
        <v>0</v>
      </c>
    </row>
    <row r="5" spans="1:37" ht="15.75" customHeight="1" x14ac:dyDescent="0.2">
      <c r="A5" s="11" t="s">
        <v>5</v>
      </c>
      <c r="B5" s="12"/>
      <c r="C5" s="13">
        <v>0</v>
      </c>
      <c r="D5" s="18">
        <v>0</v>
      </c>
      <c r="E5" s="19">
        <v>0</v>
      </c>
      <c r="F5" s="13">
        <v>0</v>
      </c>
      <c r="G5" s="13">
        <v>0</v>
      </c>
      <c r="H5" s="5">
        <v>0</v>
      </c>
      <c r="I5" s="13">
        <v>0</v>
      </c>
      <c r="J5" s="18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5">
        <v>0</v>
      </c>
      <c r="T5" s="13">
        <v>0</v>
      </c>
      <c r="U5" s="13">
        <v>0</v>
      </c>
      <c r="V5" s="13">
        <v>0</v>
      </c>
      <c r="W5" s="5">
        <v>0</v>
      </c>
      <c r="X5" s="5">
        <v>0</v>
      </c>
      <c r="Y5" s="16">
        <v>0</v>
      </c>
      <c r="Z5" s="13">
        <v>0</v>
      </c>
      <c r="AA5" s="13">
        <v>0</v>
      </c>
      <c r="AB5" s="13">
        <v>0</v>
      </c>
      <c r="AC5" s="13">
        <v>0</v>
      </c>
      <c r="AD5" s="16">
        <v>0</v>
      </c>
      <c r="AE5" s="13">
        <v>0</v>
      </c>
      <c r="AF5" s="17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</row>
    <row r="6" spans="1:37" ht="15.75" customHeight="1" x14ac:dyDescent="0.2">
      <c r="A6" s="20" t="s">
        <v>6</v>
      </c>
      <c r="B6" s="7">
        <v>6</v>
      </c>
      <c r="C6" s="21">
        <f t="shared" ref="C6:X6" si="0">SUM(C3:C5)</f>
        <v>0</v>
      </c>
      <c r="D6" s="21">
        <f t="shared" si="0"/>
        <v>0.5</v>
      </c>
      <c r="E6" s="21">
        <f t="shared" si="0"/>
        <v>0.5</v>
      </c>
      <c r="F6" s="21">
        <f t="shared" si="0"/>
        <v>0</v>
      </c>
      <c r="G6" s="21">
        <f t="shared" si="0"/>
        <v>0</v>
      </c>
      <c r="H6" s="5">
        <f t="shared" si="0"/>
        <v>0</v>
      </c>
      <c r="I6" s="21">
        <f t="shared" si="0"/>
        <v>0</v>
      </c>
      <c r="J6" s="21">
        <f t="shared" si="0"/>
        <v>0.5</v>
      </c>
      <c r="K6" s="21">
        <f t="shared" si="0"/>
        <v>0</v>
      </c>
      <c r="L6" s="21">
        <f t="shared" si="0"/>
        <v>0</v>
      </c>
      <c r="M6" s="21">
        <f t="shared" si="0"/>
        <v>0.5</v>
      </c>
      <c r="N6" s="21">
        <f t="shared" si="0"/>
        <v>3.5</v>
      </c>
      <c r="O6" s="21">
        <f t="shared" si="0"/>
        <v>0</v>
      </c>
      <c r="P6" s="21">
        <f t="shared" si="0"/>
        <v>0.5</v>
      </c>
      <c r="Q6" s="21">
        <f t="shared" si="0"/>
        <v>3.5</v>
      </c>
      <c r="R6" s="21">
        <f t="shared" si="0"/>
        <v>0.5</v>
      </c>
      <c r="S6" s="5">
        <f t="shared" si="0"/>
        <v>0</v>
      </c>
      <c r="T6" s="21">
        <f t="shared" si="0"/>
        <v>0.5</v>
      </c>
      <c r="U6" s="21">
        <f t="shared" si="0"/>
        <v>0</v>
      </c>
      <c r="V6" s="21">
        <f t="shared" si="0"/>
        <v>0</v>
      </c>
      <c r="W6" s="5">
        <f t="shared" si="0"/>
        <v>0</v>
      </c>
      <c r="X6" s="5">
        <f t="shared" si="0"/>
        <v>0</v>
      </c>
      <c r="Y6" s="22">
        <v>0</v>
      </c>
      <c r="Z6" s="21">
        <f t="shared" ref="Z6:AC6" si="1">SUM(Z3:Z5)</f>
        <v>3.5</v>
      </c>
      <c r="AA6" s="21">
        <f t="shared" si="1"/>
        <v>0</v>
      </c>
      <c r="AB6" s="21">
        <f t="shared" si="1"/>
        <v>0</v>
      </c>
      <c r="AC6" s="21">
        <f t="shared" si="1"/>
        <v>0</v>
      </c>
      <c r="AD6" s="22">
        <v>0.5</v>
      </c>
      <c r="AE6" s="21">
        <v>0.5</v>
      </c>
      <c r="AF6" s="23">
        <f t="shared" ref="AF6:AI6" si="2">SUM(AF3:AF5)</f>
        <v>0</v>
      </c>
      <c r="AG6" s="21">
        <f t="shared" si="2"/>
        <v>0.5</v>
      </c>
      <c r="AH6" s="21">
        <f t="shared" si="2"/>
        <v>0</v>
      </c>
      <c r="AI6" s="21">
        <f t="shared" si="2"/>
        <v>0.5</v>
      </c>
      <c r="AJ6" s="21">
        <v>3.5</v>
      </c>
      <c r="AK6" s="21">
        <v>3.5</v>
      </c>
    </row>
    <row r="7" spans="1:37" ht="15.75" customHeight="1" x14ac:dyDescent="0.2">
      <c r="A7" s="24" t="s">
        <v>7</v>
      </c>
      <c r="B7" s="25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26"/>
      <c r="Z7" s="9"/>
      <c r="AA7" s="9"/>
      <c r="AB7" s="9"/>
      <c r="AC7" s="9"/>
      <c r="AD7" s="26"/>
      <c r="AE7" s="9"/>
      <c r="AF7" s="10"/>
      <c r="AG7" s="9"/>
      <c r="AH7" s="9"/>
      <c r="AI7" s="9"/>
      <c r="AJ7" s="9"/>
      <c r="AK7" s="9"/>
    </row>
    <row r="8" spans="1:37" ht="15.75" customHeight="1" x14ac:dyDescent="0.2">
      <c r="A8" s="27" t="s">
        <v>8</v>
      </c>
      <c r="B8" s="25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26"/>
      <c r="Z8" s="9"/>
      <c r="AA8" s="9"/>
      <c r="AB8" s="9"/>
      <c r="AC8" s="9"/>
      <c r="AD8" s="26"/>
      <c r="AE8" s="9"/>
      <c r="AF8" s="10"/>
      <c r="AG8" s="9"/>
      <c r="AH8" s="9"/>
      <c r="AI8" s="9"/>
      <c r="AJ8" s="9"/>
      <c r="AK8" s="9"/>
    </row>
    <row r="9" spans="1:37" ht="15.75" customHeight="1" x14ac:dyDescent="0.2">
      <c r="A9" s="27" t="s">
        <v>9</v>
      </c>
      <c r="B9" s="25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26"/>
      <c r="Z9" s="9"/>
      <c r="AA9" s="9"/>
      <c r="AB9" s="9"/>
      <c r="AC9" s="9"/>
      <c r="AD9" s="26"/>
      <c r="AE9" s="9"/>
      <c r="AF9" s="10"/>
      <c r="AG9" s="9"/>
      <c r="AH9" s="9"/>
      <c r="AI9" s="9"/>
      <c r="AJ9" s="9"/>
      <c r="AK9" s="9"/>
    </row>
    <row r="10" spans="1:37" ht="15.75" customHeight="1" x14ac:dyDescent="0.2">
      <c r="A10" s="11" t="s">
        <v>10</v>
      </c>
      <c r="B10" s="13"/>
      <c r="C10" s="14">
        <v>5</v>
      </c>
      <c r="D10" s="14">
        <v>0</v>
      </c>
      <c r="E10" s="15">
        <v>0</v>
      </c>
      <c r="F10" s="13">
        <v>0</v>
      </c>
      <c r="G10" s="13">
        <v>0</v>
      </c>
      <c r="H10" s="5">
        <v>0</v>
      </c>
      <c r="I10" s="13">
        <v>0</v>
      </c>
      <c r="J10" s="14">
        <v>0</v>
      </c>
      <c r="K10" s="15">
        <v>0</v>
      </c>
      <c r="L10" s="13">
        <v>0</v>
      </c>
      <c r="M10" s="13">
        <v>0</v>
      </c>
      <c r="N10" s="13">
        <v>5</v>
      </c>
      <c r="O10" s="13">
        <v>0</v>
      </c>
      <c r="P10" s="13">
        <v>0</v>
      </c>
      <c r="Q10" s="13">
        <v>10</v>
      </c>
      <c r="R10" s="13">
        <v>5</v>
      </c>
      <c r="S10" s="5">
        <v>0</v>
      </c>
      <c r="T10" s="13">
        <v>5</v>
      </c>
      <c r="U10" s="13">
        <v>0</v>
      </c>
      <c r="V10" s="13">
        <v>0</v>
      </c>
      <c r="W10" s="5">
        <v>0</v>
      </c>
      <c r="X10" s="5">
        <v>0</v>
      </c>
      <c r="Y10" s="16">
        <v>10</v>
      </c>
      <c r="Z10" s="13">
        <v>0</v>
      </c>
      <c r="AA10" s="13">
        <v>0</v>
      </c>
      <c r="AB10" s="13">
        <v>0</v>
      </c>
      <c r="AC10" s="13">
        <v>0</v>
      </c>
      <c r="AD10" s="16">
        <v>0</v>
      </c>
      <c r="AE10" s="13">
        <v>0</v>
      </c>
      <c r="AF10" s="17">
        <v>10</v>
      </c>
      <c r="AG10" s="13">
        <v>0</v>
      </c>
      <c r="AH10" s="13">
        <v>0</v>
      </c>
      <c r="AI10" s="13">
        <v>0</v>
      </c>
      <c r="AJ10" s="13">
        <v>0</v>
      </c>
      <c r="AK10" s="13">
        <v>8</v>
      </c>
    </row>
    <row r="11" spans="1:37" ht="15.75" customHeight="1" x14ac:dyDescent="0.2">
      <c r="A11" s="11" t="s">
        <v>11</v>
      </c>
      <c r="B11" s="13"/>
      <c r="C11" s="18">
        <v>8</v>
      </c>
      <c r="D11" s="18">
        <v>0</v>
      </c>
      <c r="E11" s="19">
        <v>0</v>
      </c>
      <c r="F11" s="13">
        <v>0</v>
      </c>
      <c r="G11" s="13">
        <v>12</v>
      </c>
      <c r="H11" s="5">
        <v>0</v>
      </c>
      <c r="I11" s="13">
        <v>8</v>
      </c>
      <c r="J11" s="18">
        <v>12</v>
      </c>
      <c r="K11" s="19">
        <v>0</v>
      </c>
      <c r="L11" s="13">
        <v>0</v>
      </c>
      <c r="M11" s="13">
        <f>3*4</f>
        <v>12</v>
      </c>
      <c r="N11" s="13">
        <v>20</v>
      </c>
      <c r="O11" s="13">
        <v>0</v>
      </c>
      <c r="P11" s="13">
        <v>0</v>
      </c>
      <c r="Q11" s="13">
        <v>0</v>
      </c>
      <c r="R11" s="13">
        <v>20</v>
      </c>
      <c r="S11" s="5">
        <v>0</v>
      </c>
      <c r="T11" s="13">
        <f>3*4</f>
        <v>12</v>
      </c>
      <c r="U11" s="13">
        <v>0</v>
      </c>
      <c r="V11" s="13">
        <v>16</v>
      </c>
      <c r="W11" s="5">
        <v>0</v>
      </c>
      <c r="X11" s="5">
        <v>0</v>
      </c>
      <c r="Y11" s="16">
        <v>0</v>
      </c>
      <c r="Z11" s="13">
        <v>4</v>
      </c>
      <c r="AA11" s="13">
        <v>0</v>
      </c>
      <c r="AB11" s="13">
        <v>12</v>
      </c>
      <c r="AC11" s="13">
        <v>0</v>
      </c>
      <c r="AD11" s="16">
        <v>20</v>
      </c>
      <c r="AE11" s="13">
        <v>4</v>
      </c>
      <c r="AF11" s="17">
        <v>12</v>
      </c>
      <c r="AG11" s="13">
        <v>4</v>
      </c>
      <c r="AH11" s="13">
        <v>0</v>
      </c>
      <c r="AI11" s="13">
        <v>4</v>
      </c>
      <c r="AJ11" s="13">
        <v>12</v>
      </c>
      <c r="AK11" s="13">
        <v>0</v>
      </c>
    </row>
    <row r="12" spans="1:37" ht="15.75" customHeight="1" x14ac:dyDescent="0.2">
      <c r="A12" s="11" t="s">
        <v>12</v>
      </c>
      <c r="B12" s="13"/>
      <c r="C12" s="18">
        <v>0</v>
      </c>
      <c r="D12" s="18">
        <v>6</v>
      </c>
      <c r="E12" s="19">
        <v>4</v>
      </c>
      <c r="F12" s="13">
        <v>0</v>
      </c>
      <c r="G12" s="13">
        <v>2</v>
      </c>
      <c r="H12" s="5">
        <v>0</v>
      </c>
      <c r="I12" s="13">
        <v>4</v>
      </c>
      <c r="J12" s="18">
        <v>4</v>
      </c>
      <c r="K12" s="19">
        <v>0</v>
      </c>
      <c r="L12" s="13">
        <v>2</v>
      </c>
      <c r="M12" s="13">
        <f>4*2</f>
        <v>8</v>
      </c>
      <c r="N12" s="13">
        <v>8</v>
      </c>
      <c r="O12" s="13">
        <v>2</v>
      </c>
      <c r="P12" s="13">
        <v>2</v>
      </c>
      <c r="Q12" s="13">
        <v>0</v>
      </c>
      <c r="R12" s="13">
        <v>2</v>
      </c>
      <c r="S12" s="5">
        <v>0</v>
      </c>
      <c r="T12" s="13">
        <v>0</v>
      </c>
      <c r="U12" s="13">
        <f>2*2</f>
        <v>4</v>
      </c>
      <c r="V12" s="13">
        <v>2</v>
      </c>
      <c r="W12" s="5">
        <v>0</v>
      </c>
      <c r="X12" s="5">
        <v>0</v>
      </c>
      <c r="Y12" s="16">
        <v>2</v>
      </c>
      <c r="Z12" s="13">
        <v>2</v>
      </c>
      <c r="AA12" s="13">
        <v>2</v>
      </c>
      <c r="AB12" s="13">
        <v>0</v>
      </c>
      <c r="AC12" s="13">
        <v>2</v>
      </c>
      <c r="AD12" s="16">
        <v>2</v>
      </c>
      <c r="AE12" s="13">
        <v>2</v>
      </c>
      <c r="AF12" s="17">
        <v>0</v>
      </c>
      <c r="AG12" s="13">
        <v>2</v>
      </c>
      <c r="AH12" s="13">
        <v>2</v>
      </c>
      <c r="AI12" s="13">
        <v>8</v>
      </c>
      <c r="AJ12" s="13">
        <v>2</v>
      </c>
      <c r="AK12" s="13">
        <v>0</v>
      </c>
    </row>
    <row r="13" spans="1:37" ht="15.75" customHeight="1" x14ac:dyDescent="0.2">
      <c r="A13" s="11" t="s">
        <v>13</v>
      </c>
      <c r="B13" s="13"/>
      <c r="C13" s="18">
        <v>0</v>
      </c>
      <c r="D13" s="18">
        <v>0</v>
      </c>
      <c r="E13" s="19">
        <v>0</v>
      </c>
      <c r="F13" s="13">
        <v>0</v>
      </c>
      <c r="G13" s="13">
        <v>0</v>
      </c>
      <c r="H13" s="5">
        <v>0</v>
      </c>
      <c r="I13" s="13">
        <v>0</v>
      </c>
      <c r="J13" s="18">
        <v>0</v>
      </c>
      <c r="K13" s="19">
        <v>1</v>
      </c>
      <c r="L13" s="13">
        <v>1</v>
      </c>
      <c r="M13" s="13">
        <f>8*1</f>
        <v>8</v>
      </c>
      <c r="N13" s="13">
        <v>0</v>
      </c>
      <c r="O13" s="13">
        <v>0</v>
      </c>
      <c r="P13" s="13">
        <v>1</v>
      </c>
      <c r="Q13" s="13">
        <v>0</v>
      </c>
      <c r="R13" s="13">
        <v>0</v>
      </c>
      <c r="S13" s="5">
        <v>0</v>
      </c>
      <c r="T13" s="13">
        <f>2*1</f>
        <v>2</v>
      </c>
      <c r="U13" s="13">
        <v>1</v>
      </c>
      <c r="V13" s="13">
        <v>0</v>
      </c>
      <c r="W13" s="5">
        <v>0</v>
      </c>
      <c r="X13" s="5">
        <v>0</v>
      </c>
      <c r="Y13" s="16">
        <v>0</v>
      </c>
      <c r="Z13" s="13">
        <v>0</v>
      </c>
      <c r="AA13" s="13">
        <v>0</v>
      </c>
      <c r="AB13" s="13">
        <v>0</v>
      </c>
      <c r="AC13" s="13">
        <v>1</v>
      </c>
      <c r="AD13" s="16">
        <v>0</v>
      </c>
      <c r="AE13" s="13">
        <v>0</v>
      </c>
      <c r="AF13" s="17">
        <v>0</v>
      </c>
      <c r="AG13" s="13">
        <v>1</v>
      </c>
      <c r="AH13" s="13">
        <v>0</v>
      </c>
      <c r="AI13" s="13">
        <v>3</v>
      </c>
      <c r="AJ13" s="13">
        <v>0</v>
      </c>
      <c r="AK13" s="13">
        <v>0</v>
      </c>
    </row>
    <row r="14" spans="1:37" ht="15.75" customHeight="1" x14ac:dyDescent="0.2">
      <c r="A14" s="11" t="s">
        <v>14</v>
      </c>
      <c r="B14" s="13"/>
      <c r="C14" s="18">
        <v>0</v>
      </c>
      <c r="D14" s="18">
        <v>0</v>
      </c>
      <c r="E14" s="19">
        <v>1</v>
      </c>
      <c r="F14" s="13">
        <v>0</v>
      </c>
      <c r="G14" s="13">
        <v>0</v>
      </c>
      <c r="H14" s="5">
        <v>0</v>
      </c>
      <c r="I14" s="13">
        <v>0</v>
      </c>
      <c r="J14" s="18">
        <v>0</v>
      </c>
      <c r="K14" s="19">
        <v>0</v>
      </c>
      <c r="L14" s="13">
        <v>0</v>
      </c>
      <c r="M14" s="13">
        <f>2*0.5</f>
        <v>1</v>
      </c>
      <c r="N14" s="13">
        <v>0.5</v>
      </c>
      <c r="O14" s="13">
        <v>0</v>
      </c>
      <c r="P14" s="13">
        <v>0</v>
      </c>
      <c r="Q14" s="13">
        <v>0</v>
      </c>
      <c r="R14" s="13">
        <v>0</v>
      </c>
      <c r="S14" s="5">
        <v>0</v>
      </c>
      <c r="T14" s="13">
        <v>0</v>
      </c>
      <c r="U14" s="13">
        <v>0</v>
      </c>
      <c r="V14" s="13">
        <v>0</v>
      </c>
      <c r="W14" s="5">
        <v>0</v>
      </c>
      <c r="X14" s="5">
        <v>0</v>
      </c>
      <c r="Y14" s="16">
        <v>0</v>
      </c>
      <c r="Z14" s="13">
        <v>0</v>
      </c>
      <c r="AA14" s="13">
        <v>0</v>
      </c>
      <c r="AB14" s="13">
        <v>0</v>
      </c>
      <c r="AC14" s="13">
        <v>0</v>
      </c>
      <c r="AD14" s="16">
        <v>0</v>
      </c>
      <c r="AE14" s="13">
        <v>0</v>
      </c>
      <c r="AF14" s="17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</row>
    <row r="15" spans="1:37" ht="15.75" customHeight="1" x14ac:dyDescent="0.2">
      <c r="A15" s="27" t="s">
        <v>15</v>
      </c>
      <c r="B15" s="25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28"/>
      <c r="Z15" s="9"/>
      <c r="AA15" s="9"/>
      <c r="AB15" s="9"/>
      <c r="AC15" s="9"/>
      <c r="AD15" s="26"/>
      <c r="AE15" s="9"/>
      <c r="AF15" s="10"/>
      <c r="AG15" s="9"/>
      <c r="AH15" s="9"/>
      <c r="AI15" s="9"/>
      <c r="AJ15" s="9"/>
      <c r="AK15" s="9"/>
    </row>
    <row r="16" spans="1:37" ht="15.75" customHeight="1" x14ac:dyDescent="0.2">
      <c r="A16" s="11" t="s">
        <v>16</v>
      </c>
      <c r="B16" s="13"/>
      <c r="C16" s="13">
        <v>0</v>
      </c>
      <c r="D16" s="14">
        <v>0</v>
      </c>
      <c r="E16" s="15">
        <v>0.5</v>
      </c>
      <c r="F16" s="13">
        <v>0</v>
      </c>
      <c r="G16" s="13">
        <v>0</v>
      </c>
      <c r="H16" s="5">
        <v>0</v>
      </c>
      <c r="I16" s="13">
        <v>0.5</v>
      </c>
      <c r="J16" s="14">
        <v>0</v>
      </c>
      <c r="K16" s="15">
        <v>0</v>
      </c>
      <c r="L16" s="13">
        <v>0</v>
      </c>
      <c r="M16" s="13">
        <v>0</v>
      </c>
      <c r="N16" s="13">
        <v>0.5</v>
      </c>
      <c r="O16" s="13">
        <v>0</v>
      </c>
      <c r="P16" s="13">
        <v>0</v>
      </c>
      <c r="Q16" s="13">
        <v>0.5</v>
      </c>
      <c r="R16" s="13">
        <v>0</v>
      </c>
      <c r="S16" s="5">
        <v>0</v>
      </c>
      <c r="T16" s="13">
        <f>16*0.5</f>
        <v>8</v>
      </c>
      <c r="U16" s="13">
        <v>0</v>
      </c>
      <c r="V16" s="13">
        <v>0.5</v>
      </c>
      <c r="W16" s="5">
        <v>0</v>
      </c>
      <c r="X16" s="5">
        <v>0</v>
      </c>
      <c r="Y16" s="16">
        <v>0.5</v>
      </c>
      <c r="Z16" s="13">
        <v>0</v>
      </c>
      <c r="AA16" s="13">
        <v>0</v>
      </c>
      <c r="AB16" s="13">
        <v>0</v>
      </c>
      <c r="AC16" s="13">
        <v>0</v>
      </c>
      <c r="AD16" s="16">
        <v>0</v>
      </c>
      <c r="AE16" s="13">
        <v>0</v>
      </c>
      <c r="AF16" s="17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0.5</v>
      </c>
    </row>
    <row r="17" spans="1:37" ht="15.75" customHeight="1" x14ac:dyDescent="0.2">
      <c r="A17" s="11" t="s">
        <v>17</v>
      </c>
      <c r="B17" s="13"/>
      <c r="C17" s="13">
        <v>0</v>
      </c>
      <c r="D17" s="18">
        <v>0</v>
      </c>
      <c r="E17" s="19">
        <v>0.4</v>
      </c>
      <c r="F17" s="13">
        <v>0</v>
      </c>
      <c r="G17" s="13">
        <v>2</v>
      </c>
      <c r="H17" s="5">
        <v>0</v>
      </c>
      <c r="I17" s="13">
        <v>1.2</v>
      </c>
      <c r="J17" s="18">
        <v>0.4</v>
      </c>
      <c r="K17" s="19">
        <v>0.4</v>
      </c>
      <c r="L17" s="13">
        <f>2*0.4</f>
        <v>0.8</v>
      </c>
      <c r="M17" s="13">
        <v>0</v>
      </c>
      <c r="N17" s="13">
        <v>5.2</v>
      </c>
      <c r="O17" s="13">
        <v>0</v>
      </c>
      <c r="P17" s="13">
        <f>3*0.4</f>
        <v>1.2000000000000002</v>
      </c>
      <c r="Q17" s="13">
        <v>0.4</v>
      </c>
      <c r="R17" s="13">
        <v>0</v>
      </c>
      <c r="S17" s="5">
        <v>0</v>
      </c>
      <c r="T17" s="13">
        <f>13*0.4</f>
        <v>5.2</v>
      </c>
      <c r="U17" s="13">
        <v>0</v>
      </c>
      <c r="V17" s="13">
        <v>0.4</v>
      </c>
      <c r="W17" s="5">
        <v>0</v>
      </c>
      <c r="X17" s="5">
        <v>0</v>
      </c>
      <c r="Y17" s="16">
        <v>0</v>
      </c>
      <c r="Z17" s="13">
        <v>0</v>
      </c>
      <c r="AA17" s="13">
        <v>0</v>
      </c>
      <c r="AB17" s="13">
        <v>0</v>
      </c>
      <c r="AC17" s="13">
        <v>0.4</v>
      </c>
      <c r="AD17" s="16">
        <v>0</v>
      </c>
      <c r="AE17" s="13">
        <v>0</v>
      </c>
      <c r="AF17" s="17">
        <v>0.8</v>
      </c>
      <c r="AG17" s="13">
        <v>0</v>
      </c>
      <c r="AH17" s="13">
        <v>0</v>
      </c>
      <c r="AI17" s="13">
        <v>0.4</v>
      </c>
      <c r="AJ17" s="13">
        <v>0.8</v>
      </c>
      <c r="AK17" s="13">
        <v>0.8</v>
      </c>
    </row>
    <row r="18" spans="1:37" ht="15.75" customHeight="1" x14ac:dyDescent="0.2">
      <c r="A18" s="11" t="s">
        <v>18</v>
      </c>
      <c r="B18" s="13"/>
      <c r="C18" s="13">
        <v>0</v>
      </c>
      <c r="D18" s="18">
        <v>0</v>
      </c>
      <c r="E18" s="19">
        <v>0.6</v>
      </c>
      <c r="F18" s="13">
        <v>0</v>
      </c>
      <c r="G18" s="13">
        <v>0</v>
      </c>
      <c r="H18" s="5">
        <v>0</v>
      </c>
      <c r="I18" s="13">
        <v>0</v>
      </c>
      <c r="J18" s="18">
        <v>0.4</v>
      </c>
      <c r="K18" s="19">
        <v>0</v>
      </c>
      <c r="L18" s="13">
        <f>2*0.2</f>
        <v>0.4</v>
      </c>
      <c r="M18" s="13">
        <v>0</v>
      </c>
      <c r="N18" s="13">
        <v>1.2</v>
      </c>
      <c r="O18" s="13">
        <v>0.8</v>
      </c>
      <c r="P18" s="13">
        <f>5*0.2</f>
        <v>1</v>
      </c>
      <c r="Q18" s="13">
        <v>0</v>
      </c>
      <c r="R18" s="13">
        <v>0.2</v>
      </c>
      <c r="S18" s="5">
        <v>0</v>
      </c>
      <c r="T18" s="13">
        <f>50.2</f>
        <v>50.2</v>
      </c>
      <c r="U18" s="13">
        <v>0</v>
      </c>
      <c r="V18" s="13">
        <v>0</v>
      </c>
      <c r="W18" s="5">
        <v>0</v>
      </c>
      <c r="X18" s="5">
        <v>0</v>
      </c>
      <c r="Y18" s="16">
        <v>0</v>
      </c>
      <c r="Z18" s="13">
        <v>0</v>
      </c>
      <c r="AA18" s="13">
        <v>0</v>
      </c>
      <c r="AB18" s="13">
        <v>0</v>
      </c>
      <c r="AC18" s="13">
        <v>0.2</v>
      </c>
      <c r="AD18" s="16">
        <v>0</v>
      </c>
      <c r="AE18" s="13">
        <v>0</v>
      </c>
      <c r="AF18" s="17">
        <v>0.2</v>
      </c>
      <c r="AG18" s="13">
        <v>0</v>
      </c>
      <c r="AH18" s="13">
        <v>0</v>
      </c>
      <c r="AI18" s="13">
        <v>0.2</v>
      </c>
      <c r="AJ18" s="13">
        <v>0</v>
      </c>
      <c r="AK18" s="13">
        <v>0.2</v>
      </c>
    </row>
    <row r="19" spans="1:37" ht="15.75" customHeight="1" x14ac:dyDescent="0.2">
      <c r="A19" s="11" t="s">
        <v>19</v>
      </c>
      <c r="B19" s="13"/>
      <c r="C19" s="13">
        <v>0</v>
      </c>
      <c r="D19" s="18">
        <v>0</v>
      </c>
      <c r="E19" s="19">
        <v>0.1</v>
      </c>
      <c r="F19" s="13">
        <v>0</v>
      </c>
      <c r="G19" s="13">
        <v>0</v>
      </c>
      <c r="H19" s="5">
        <v>0</v>
      </c>
      <c r="I19" s="13">
        <v>0</v>
      </c>
      <c r="J19" s="18">
        <v>0</v>
      </c>
      <c r="K19" s="19">
        <v>0</v>
      </c>
      <c r="L19" s="13">
        <v>0</v>
      </c>
      <c r="M19" s="13">
        <v>0.1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5">
        <v>0</v>
      </c>
      <c r="T19" s="13">
        <v>0</v>
      </c>
      <c r="U19" s="13">
        <v>0</v>
      </c>
      <c r="V19" s="13">
        <v>0</v>
      </c>
      <c r="W19" s="5">
        <v>0</v>
      </c>
      <c r="X19" s="5">
        <v>0</v>
      </c>
      <c r="Y19" s="16">
        <v>0</v>
      </c>
      <c r="Z19" s="13">
        <v>0</v>
      </c>
      <c r="AA19" s="13">
        <v>0</v>
      </c>
      <c r="AB19" s="13">
        <v>0</v>
      </c>
      <c r="AC19" s="13">
        <v>0.1</v>
      </c>
      <c r="AD19" s="16">
        <v>0</v>
      </c>
      <c r="AE19" s="13">
        <v>0</v>
      </c>
      <c r="AF19" s="17">
        <v>0</v>
      </c>
      <c r="AG19" s="13">
        <v>0</v>
      </c>
      <c r="AH19" s="13">
        <v>0.1</v>
      </c>
      <c r="AI19" s="13">
        <v>0</v>
      </c>
      <c r="AJ19" s="13">
        <v>0</v>
      </c>
      <c r="AK19" s="13">
        <v>0</v>
      </c>
    </row>
    <row r="20" spans="1:37" ht="15.75" customHeight="1" x14ac:dyDescent="0.2">
      <c r="A20" s="11" t="s">
        <v>20</v>
      </c>
      <c r="B20" s="13"/>
      <c r="C20" s="13">
        <v>0</v>
      </c>
      <c r="D20" s="18">
        <v>0</v>
      </c>
      <c r="E20" s="19">
        <v>0.1</v>
      </c>
      <c r="F20" s="13">
        <v>0</v>
      </c>
      <c r="G20" s="13">
        <v>0</v>
      </c>
      <c r="H20" s="5">
        <v>0</v>
      </c>
      <c r="I20" s="13">
        <v>0</v>
      </c>
      <c r="J20" s="18">
        <v>0</v>
      </c>
      <c r="K20" s="19">
        <v>0</v>
      </c>
      <c r="L20" s="13">
        <v>0</v>
      </c>
      <c r="M20" s="13">
        <v>0.05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5">
        <v>0</v>
      </c>
      <c r="T20" s="13">
        <v>0.05</v>
      </c>
      <c r="U20" s="13">
        <f>2*0.05</f>
        <v>0.1</v>
      </c>
      <c r="V20" s="13">
        <v>0</v>
      </c>
      <c r="W20" s="5">
        <v>0</v>
      </c>
      <c r="X20" s="5">
        <v>0</v>
      </c>
      <c r="Y20" s="16">
        <v>0</v>
      </c>
      <c r="Z20" s="13">
        <v>0</v>
      </c>
      <c r="AA20" s="13">
        <v>0</v>
      </c>
      <c r="AB20" s="13">
        <v>0</v>
      </c>
      <c r="AC20" s="13">
        <v>0</v>
      </c>
      <c r="AD20" s="16">
        <v>0</v>
      </c>
      <c r="AE20" s="13">
        <v>0</v>
      </c>
      <c r="AF20" s="17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</row>
    <row r="21" spans="1:37" ht="15.75" customHeight="1" x14ac:dyDescent="0.2">
      <c r="A21" s="27" t="s">
        <v>21</v>
      </c>
      <c r="B21" s="7">
        <v>4</v>
      </c>
      <c r="C21" s="29">
        <f t="shared" ref="C21:W21" si="3">SUM(C10:C20)</f>
        <v>13</v>
      </c>
      <c r="D21" s="29">
        <f t="shared" si="3"/>
        <v>6</v>
      </c>
      <c r="E21" s="29">
        <f t="shared" si="3"/>
        <v>6.6999999999999993</v>
      </c>
      <c r="F21" s="29">
        <f t="shared" si="3"/>
        <v>0</v>
      </c>
      <c r="G21" s="29">
        <f t="shared" si="3"/>
        <v>16</v>
      </c>
      <c r="H21" s="5">
        <f t="shared" si="3"/>
        <v>0</v>
      </c>
      <c r="I21" s="29">
        <f t="shared" si="3"/>
        <v>13.7</v>
      </c>
      <c r="J21" s="29">
        <f t="shared" si="3"/>
        <v>16.799999999999997</v>
      </c>
      <c r="K21" s="29">
        <f t="shared" si="3"/>
        <v>1.4</v>
      </c>
      <c r="L21" s="29">
        <f t="shared" si="3"/>
        <v>4.2</v>
      </c>
      <c r="M21" s="29">
        <f t="shared" si="3"/>
        <v>29.150000000000002</v>
      </c>
      <c r="N21" s="29">
        <f t="shared" si="3"/>
        <v>40.400000000000006</v>
      </c>
      <c r="O21" s="29">
        <f t="shared" si="3"/>
        <v>2.8</v>
      </c>
      <c r="P21" s="29">
        <f t="shared" si="3"/>
        <v>5.2</v>
      </c>
      <c r="Q21" s="29">
        <f t="shared" si="3"/>
        <v>10.9</v>
      </c>
      <c r="R21" s="29">
        <f t="shared" si="3"/>
        <v>27.2</v>
      </c>
      <c r="S21" s="5">
        <f t="shared" si="3"/>
        <v>0</v>
      </c>
      <c r="T21" s="30">
        <f t="shared" si="3"/>
        <v>82.45</v>
      </c>
      <c r="U21" s="29">
        <f t="shared" si="3"/>
        <v>5.0999999999999996</v>
      </c>
      <c r="V21" s="29">
        <f t="shared" si="3"/>
        <v>18.899999999999999</v>
      </c>
      <c r="W21" s="5">
        <f t="shared" si="3"/>
        <v>0</v>
      </c>
      <c r="X21" s="5">
        <v>0</v>
      </c>
      <c r="Y21" s="31">
        <v>12.5</v>
      </c>
      <c r="Z21" s="29">
        <f t="shared" ref="Z21:AC21" si="4">SUM(Z10:Z20)</f>
        <v>6</v>
      </c>
      <c r="AA21" s="29">
        <f t="shared" si="4"/>
        <v>2</v>
      </c>
      <c r="AB21" s="29">
        <f t="shared" si="4"/>
        <v>12</v>
      </c>
      <c r="AC21" s="29">
        <f t="shared" si="4"/>
        <v>3.7</v>
      </c>
      <c r="AD21" s="31">
        <v>22</v>
      </c>
      <c r="AE21" s="29">
        <v>6</v>
      </c>
      <c r="AF21" s="32">
        <f t="shared" ref="AF21:AI21" si="5">SUM(AF10:AF20)</f>
        <v>24</v>
      </c>
      <c r="AG21" s="29">
        <f t="shared" si="5"/>
        <v>7</v>
      </c>
      <c r="AH21" s="29">
        <f t="shared" si="5"/>
        <v>2.1</v>
      </c>
      <c r="AI21" s="29">
        <f t="shared" si="5"/>
        <v>15.6</v>
      </c>
      <c r="AJ21" s="29">
        <v>14.8</v>
      </c>
      <c r="AK21" s="29">
        <v>9.5</v>
      </c>
    </row>
    <row r="22" spans="1:37" ht="15.75" customHeight="1" x14ac:dyDescent="0.2">
      <c r="A22" s="33" t="s">
        <v>22</v>
      </c>
      <c r="B22" s="34"/>
      <c r="C22" s="35">
        <f t="shared" ref="C22:AK22" si="6">C21*4/82</f>
        <v>0.63414634146341464</v>
      </c>
      <c r="D22" s="35">
        <f t="shared" si="6"/>
        <v>0.29268292682926828</v>
      </c>
      <c r="E22" s="35">
        <f t="shared" si="6"/>
        <v>0.32682926829268288</v>
      </c>
      <c r="F22" s="35">
        <f t="shared" si="6"/>
        <v>0</v>
      </c>
      <c r="G22" s="35">
        <f t="shared" si="6"/>
        <v>0.78048780487804881</v>
      </c>
      <c r="H22" s="35">
        <f t="shared" si="6"/>
        <v>0</v>
      </c>
      <c r="I22" s="35">
        <f t="shared" si="6"/>
        <v>0.6682926829268292</v>
      </c>
      <c r="J22" s="35">
        <f t="shared" si="6"/>
        <v>0.81951219512195106</v>
      </c>
      <c r="K22" s="35">
        <f t="shared" si="6"/>
        <v>6.829268292682926E-2</v>
      </c>
      <c r="L22" s="35">
        <f t="shared" si="6"/>
        <v>0.20487804878048782</v>
      </c>
      <c r="M22" s="35">
        <f t="shared" si="6"/>
        <v>1.4219512195121953</v>
      </c>
      <c r="N22" s="35">
        <f t="shared" si="6"/>
        <v>1.9707317073170734</v>
      </c>
      <c r="O22" s="35">
        <f t="shared" si="6"/>
        <v>0.13658536585365852</v>
      </c>
      <c r="P22" s="35">
        <f t="shared" si="6"/>
        <v>0.25365853658536586</v>
      </c>
      <c r="Q22" s="35">
        <f t="shared" si="6"/>
        <v>0.53170731707317076</v>
      </c>
      <c r="R22" s="35">
        <f t="shared" si="6"/>
        <v>1.326829268292683</v>
      </c>
      <c r="S22" s="35">
        <f t="shared" si="6"/>
        <v>0</v>
      </c>
      <c r="T22" s="35">
        <f t="shared" si="6"/>
        <v>4.0219512195121956</v>
      </c>
      <c r="U22" s="35">
        <f t="shared" si="6"/>
        <v>0.24878048780487802</v>
      </c>
      <c r="V22" s="35">
        <f t="shared" si="6"/>
        <v>0.92195121951219505</v>
      </c>
      <c r="W22" s="35">
        <f t="shared" si="6"/>
        <v>0</v>
      </c>
      <c r="X22" s="35">
        <f t="shared" si="6"/>
        <v>0</v>
      </c>
      <c r="Y22" s="35">
        <f t="shared" si="6"/>
        <v>0.6097560975609756</v>
      </c>
      <c r="Z22" s="35">
        <f t="shared" si="6"/>
        <v>0.29268292682926828</v>
      </c>
      <c r="AA22" s="35">
        <f t="shared" si="6"/>
        <v>9.7560975609756101E-2</v>
      </c>
      <c r="AB22" s="35">
        <f t="shared" si="6"/>
        <v>0.58536585365853655</v>
      </c>
      <c r="AC22" s="35">
        <f t="shared" si="6"/>
        <v>0.1804878048780488</v>
      </c>
      <c r="AD22" s="35">
        <f t="shared" si="6"/>
        <v>1.0731707317073171</v>
      </c>
      <c r="AE22" s="35">
        <f t="shared" si="6"/>
        <v>0.29268292682926828</v>
      </c>
      <c r="AF22" s="36">
        <f t="shared" si="6"/>
        <v>1.1707317073170731</v>
      </c>
      <c r="AG22" s="35">
        <f t="shared" si="6"/>
        <v>0.34146341463414637</v>
      </c>
      <c r="AH22" s="35">
        <f t="shared" si="6"/>
        <v>0.10243902439024391</v>
      </c>
      <c r="AI22" s="35">
        <f t="shared" si="6"/>
        <v>0.76097560975609757</v>
      </c>
      <c r="AJ22" s="35">
        <f t="shared" si="6"/>
        <v>0.72195121951219521</v>
      </c>
      <c r="AK22" s="35">
        <f t="shared" si="6"/>
        <v>0.46341463414634149</v>
      </c>
    </row>
    <row r="23" spans="1:37" ht="15.75" customHeight="1" x14ac:dyDescent="0.2">
      <c r="A23" s="27" t="s">
        <v>23</v>
      </c>
      <c r="B23" s="25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10"/>
      <c r="Z23" s="9"/>
      <c r="AA23" s="9"/>
      <c r="AB23" s="9"/>
      <c r="AC23" s="9"/>
      <c r="AD23" s="10"/>
      <c r="AE23" s="9"/>
      <c r="AF23" s="10"/>
      <c r="AG23" s="9"/>
      <c r="AH23" s="9"/>
      <c r="AI23" s="9"/>
      <c r="AJ23" s="9"/>
      <c r="AK23" s="9"/>
    </row>
    <row r="24" spans="1:37" ht="15.75" customHeight="1" x14ac:dyDescent="0.2">
      <c r="A24" s="11" t="s">
        <v>24</v>
      </c>
      <c r="B24" s="13"/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5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0</v>
      </c>
      <c r="S24" s="5">
        <v>0</v>
      </c>
      <c r="T24" s="13">
        <v>0</v>
      </c>
      <c r="U24" s="13">
        <v>0</v>
      </c>
      <c r="V24" s="70">
        <v>4</v>
      </c>
      <c r="W24" s="5">
        <v>0</v>
      </c>
      <c r="X24" s="5">
        <v>0</v>
      </c>
      <c r="Y24" s="18">
        <v>0</v>
      </c>
      <c r="Z24" s="13">
        <v>0</v>
      </c>
      <c r="AA24" s="13">
        <v>0</v>
      </c>
      <c r="AB24" s="13">
        <v>0</v>
      </c>
      <c r="AC24" s="13">
        <v>0</v>
      </c>
      <c r="AD24" s="18">
        <v>0</v>
      </c>
      <c r="AE24" s="13">
        <v>3.3</v>
      </c>
      <c r="AF24" s="17">
        <v>0</v>
      </c>
      <c r="AG24" s="13">
        <v>0</v>
      </c>
      <c r="AH24" s="13">
        <v>0</v>
      </c>
      <c r="AI24" s="13">
        <v>0</v>
      </c>
      <c r="AJ24" s="13">
        <v>2.5</v>
      </c>
      <c r="AK24" s="13">
        <v>3.5</v>
      </c>
    </row>
    <row r="25" spans="1:37" ht="15.75" customHeight="1" x14ac:dyDescent="0.2">
      <c r="A25" s="11" t="s">
        <v>25</v>
      </c>
      <c r="B25" s="13"/>
      <c r="C25" s="13">
        <v>0</v>
      </c>
      <c r="D25" s="13">
        <v>0</v>
      </c>
      <c r="E25" s="13">
        <v>0</v>
      </c>
      <c r="F25" s="13">
        <v>0</v>
      </c>
      <c r="G25" s="13">
        <v>2.6</v>
      </c>
      <c r="H25" s="5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3.2</v>
      </c>
      <c r="R25" s="13">
        <v>0</v>
      </c>
      <c r="S25" s="5">
        <v>0</v>
      </c>
      <c r="T25" s="13">
        <v>0</v>
      </c>
      <c r="U25" s="13">
        <v>0</v>
      </c>
      <c r="V25" s="13">
        <v>0</v>
      </c>
      <c r="W25" s="5">
        <v>0</v>
      </c>
      <c r="X25" s="5">
        <v>0</v>
      </c>
      <c r="Y25" s="18">
        <v>0</v>
      </c>
      <c r="Z25" s="13">
        <v>0</v>
      </c>
      <c r="AA25" s="13">
        <v>0</v>
      </c>
      <c r="AB25" s="13">
        <v>0</v>
      </c>
      <c r="AC25" s="13">
        <v>0</v>
      </c>
      <c r="AD25" s="18">
        <v>0</v>
      </c>
      <c r="AE25" s="13">
        <v>0</v>
      </c>
      <c r="AF25" s="17">
        <v>1.6</v>
      </c>
      <c r="AG25" s="13">
        <v>0</v>
      </c>
      <c r="AH25" s="13">
        <v>0</v>
      </c>
      <c r="AI25" s="13">
        <v>1.6</v>
      </c>
      <c r="AJ25" s="13">
        <v>0</v>
      </c>
      <c r="AK25" s="13">
        <v>0</v>
      </c>
    </row>
    <row r="26" spans="1:37" ht="15.75" customHeight="1" x14ac:dyDescent="0.2">
      <c r="A26" s="27" t="s">
        <v>26</v>
      </c>
      <c r="B26" s="7">
        <v>1</v>
      </c>
      <c r="C26" s="9">
        <f t="shared" ref="C26:X26" si="7">SUM(C24:C25)</f>
        <v>0</v>
      </c>
      <c r="D26" s="9">
        <f t="shared" si="7"/>
        <v>0</v>
      </c>
      <c r="E26" s="9">
        <f t="shared" si="7"/>
        <v>0</v>
      </c>
      <c r="F26" s="9">
        <f t="shared" si="7"/>
        <v>0</v>
      </c>
      <c r="G26" s="9">
        <f t="shared" si="7"/>
        <v>2.6</v>
      </c>
      <c r="H26" s="5">
        <f t="shared" si="7"/>
        <v>0</v>
      </c>
      <c r="I26" s="9">
        <f t="shared" si="7"/>
        <v>0</v>
      </c>
      <c r="J26" s="9">
        <f t="shared" si="7"/>
        <v>0</v>
      </c>
      <c r="K26" s="9">
        <f t="shared" si="7"/>
        <v>0</v>
      </c>
      <c r="L26" s="9">
        <f t="shared" si="7"/>
        <v>0</v>
      </c>
      <c r="M26" s="9">
        <f t="shared" si="7"/>
        <v>0</v>
      </c>
      <c r="N26" s="9">
        <f t="shared" si="7"/>
        <v>4</v>
      </c>
      <c r="O26" s="9">
        <f t="shared" si="7"/>
        <v>0</v>
      </c>
      <c r="P26" s="9">
        <f t="shared" si="7"/>
        <v>0</v>
      </c>
      <c r="Q26" s="9">
        <f t="shared" si="7"/>
        <v>3.2</v>
      </c>
      <c r="R26" s="9">
        <f t="shared" si="7"/>
        <v>0</v>
      </c>
      <c r="S26" s="5">
        <f t="shared" si="7"/>
        <v>0</v>
      </c>
      <c r="T26" s="9">
        <f t="shared" si="7"/>
        <v>0</v>
      </c>
      <c r="U26" s="9">
        <f t="shared" si="7"/>
        <v>0</v>
      </c>
      <c r="V26" s="37">
        <f t="shared" si="7"/>
        <v>4</v>
      </c>
      <c r="W26" s="5">
        <f t="shared" si="7"/>
        <v>0</v>
      </c>
      <c r="X26" s="5">
        <f t="shared" si="7"/>
        <v>0</v>
      </c>
      <c r="Y26" s="38">
        <v>0</v>
      </c>
      <c r="Z26" s="9">
        <f t="shared" ref="Z26:AC26" si="8">SUM(Z24:Z25)</f>
        <v>0</v>
      </c>
      <c r="AA26" s="9">
        <f t="shared" si="8"/>
        <v>0</v>
      </c>
      <c r="AB26" s="9">
        <f t="shared" si="8"/>
        <v>0</v>
      </c>
      <c r="AC26" s="9">
        <f t="shared" si="8"/>
        <v>0</v>
      </c>
      <c r="AD26" s="38">
        <v>0</v>
      </c>
      <c r="AE26" s="9">
        <v>3.3</v>
      </c>
      <c r="AF26" s="10">
        <f t="shared" ref="AF26:AG26" si="9">SUM(AF24:AF25)</f>
        <v>1.6</v>
      </c>
      <c r="AG26" s="9">
        <f t="shared" si="9"/>
        <v>0</v>
      </c>
      <c r="AH26" s="9">
        <v>0</v>
      </c>
      <c r="AI26" s="9">
        <f>SUM(AI24:AI25)</f>
        <v>1.6</v>
      </c>
      <c r="AJ26" s="9">
        <v>2.5</v>
      </c>
      <c r="AK26" s="9">
        <v>3.5</v>
      </c>
    </row>
    <row r="27" spans="1:37" ht="15.75" customHeight="1" x14ac:dyDescent="0.2">
      <c r="A27" s="33" t="s">
        <v>22</v>
      </c>
      <c r="B27" s="34"/>
      <c r="C27" s="35">
        <f t="shared" ref="C27:AK27" si="10">C26*1/4</f>
        <v>0</v>
      </c>
      <c r="D27" s="35">
        <f t="shared" si="10"/>
        <v>0</v>
      </c>
      <c r="E27" s="35">
        <f t="shared" si="10"/>
        <v>0</v>
      </c>
      <c r="F27" s="35">
        <f t="shared" si="10"/>
        <v>0</v>
      </c>
      <c r="G27" s="35">
        <f t="shared" si="10"/>
        <v>0.65</v>
      </c>
      <c r="H27" s="35">
        <f t="shared" si="10"/>
        <v>0</v>
      </c>
      <c r="I27" s="35">
        <f t="shared" si="10"/>
        <v>0</v>
      </c>
      <c r="J27" s="35">
        <f t="shared" si="10"/>
        <v>0</v>
      </c>
      <c r="K27" s="35">
        <f t="shared" si="10"/>
        <v>0</v>
      </c>
      <c r="L27" s="35">
        <f t="shared" si="10"/>
        <v>0</v>
      </c>
      <c r="M27" s="35">
        <f t="shared" si="10"/>
        <v>0</v>
      </c>
      <c r="N27" s="35">
        <f t="shared" si="10"/>
        <v>1</v>
      </c>
      <c r="O27" s="35">
        <f t="shared" si="10"/>
        <v>0</v>
      </c>
      <c r="P27" s="35">
        <f t="shared" si="10"/>
        <v>0</v>
      </c>
      <c r="Q27" s="35">
        <f t="shared" si="10"/>
        <v>0.8</v>
      </c>
      <c r="R27" s="35">
        <f t="shared" si="10"/>
        <v>0</v>
      </c>
      <c r="S27" s="35">
        <f t="shared" si="10"/>
        <v>0</v>
      </c>
      <c r="T27" s="35">
        <f t="shared" si="10"/>
        <v>0</v>
      </c>
      <c r="U27" s="35">
        <f t="shared" si="10"/>
        <v>0</v>
      </c>
      <c r="V27" s="35">
        <f t="shared" si="10"/>
        <v>1</v>
      </c>
      <c r="W27" s="35">
        <f t="shared" si="10"/>
        <v>0</v>
      </c>
      <c r="X27" s="35">
        <f t="shared" si="10"/>
        <v>0</v>
      </c>
      <c r="Y27" s="35">
        <f t="shared" si="10"/>
        <v>0</v>
      </c>
      <c r="Z27" s="35">
        <f t="shared" si="10"/>
        <v>0</v>
      </c>
      <c r="AA27" s="35">
        <f t="shared" si="10"/>
        <v>0</v>
      </c>
      <c r="AB27" s="35">
        <f t="shared" si="10"/>
        <v>0</v>
      </c>
      <c r="AC27" s="35">
        <f t="shared" si="10"/>
        <v>0</v>
      </c>
      <c r="AD27" s="35">
        <f t="shared" si="10"/>
        <v>0</v>
      </c>
      <c r="AE27" s="35">
        <f t="shared" si="10"/>
        <v>0.82499999999999996</v>
      </c>
      <c r="AF27" s="36">
        <f t="shared" si="10"/>
        <v>0.4</v>
      </c>
      <c r="AG27" s="35">
        <f t="shared" si="10"/>
        <v>0</v>
      </c>
      <c r="AH27" s="35">
        <f t="shared" si="10"/>
        <v>0</v>
      </c>
      <c r="AI27" s="35">
        <f t="shared" si="10"/>
        <v>0.4</v>
      </c>
      <c r="AJ27" s="35">
        <f t="shared" si="10"/>
        <v>0.625</v>
      </c>
      <c r="AK27" s="35">
        <f t="shared" si="10"/>
        <v>0.875</v>
      </c>
    </row>
    <row r="28" spans="1:37" ht="15.75" customHeight="1" x14ac:dyDescent="0.2">
      <c r="A28" s="27" t="s">
        <v>27</v>
      </c>
      <c r="B28" s="25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10"/>
      <c r="Z28" s="9"/>
      <c r="AA28" s="9"/>
      <c r="AB28" s="9"/>
      <c r="AC28" s="9"/>
      <c r="AD28" s="10"/>
      <c r="AE28" s="9"/>
      <c r="AF28" s="10"/>
      <c r="AG28" s="9"/>
      <c r="AH28" s="9"/>
      <c r="AI28" s="9"/>
      <c r="AJ28" s="9"/>
      <c r="AK28" s="9"/>
    </row>
    <row r="29" spans="1:37" ht="15.75" customHeight="1" x14ac:dyDescent="0.2">
      <c r="A29" s="11" t="s">
        <v>28</v>
      </c>
      <c r="B29" s="12"/>
      <c r="C29" s="13">
        <v>0</v>
      </c>
      <c r="D29" s="13">
        <v>0</v>
      </c>
      <c r="E29" s="13">
        <v>0</v>
      </c>
      <c r="F29" s="13">
        <v>0</v>
      </c>
      <c r="G29" s="13">
        <v>3.1</v>
      </c>
      <c r="H29" s="5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3</v>
      </c>
      <c r="O29" s="13">
        <v>0</v>
      </c>
      <c r="P29" s="13">
        <v>0</v>
      </c>
      <c r="Q29" s="13">
        <v>3</v>
      </c>
      <c r="R29" s="13">
        <v>0</v>
      </c>
      <c r="S29" s="5">
        <v>0</v>
      </c>
      <c r="T29" s="13">
        <v>0</v>
      </c>
      <c r="U29" s="13">
        <v>0</v>
      </c>
      <c r="V29" s="13">
        <v>6</v>
      </c>
      <c r="W29" s="5">
        <v>0</v>
      </c>
      <c r="X29" s="5">
        <v>0</v>
      </c>
      <c r="Y29" s="18">
        <v>0</v>
      </c>
      <c r="Z29" s="13">
        <v>0</v>
      </c>
      <c r="AA29" s="13">
        <v>0</v>
      </c>
      <c r="AB29" s="13">
        <v>2</v>
      </c>
      <c r="AC29" s="13">
        <v>0</v>
      </c>
      <c r="AD29" s="18">
        <v>0</v>
      </c>
      <c r="AE29" s="13">
        <v>0</v>
      </c>
      <c r="AF29" s="17">
        <v>0</v>
      </c>
      <c r="AG29" s="13">
        <v>0</v>
      </c>
      <c r="AH29" s="13">
        <v>0</v>
      </c>
      <c r="AI29" s="13">
        <v>0</v>
      </c>
      <c r="AJ29" s="13">
        <v>3</v>
      </c>
      <c r="AK29" s="13">
        <v>7</v>
      </c>
    </row>
    <row r="30" spans="1:37" ht="15.75" customHeight="1" x14ac:dyDescent="0.2">
      <c r="A30" s="11" t="s">
        <v>29</v>
      </c>
      <c r="B30" s="12"/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5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0.5</v>
      </c>
      <c r="S30" s="5">
        <v>0</v>
      </c>
      <c r="T30" s="13">
        <v>0</v>
      </c>
      <c r="U30" s="13">
        <v>0</v>
      </c>
      <c r="V30" s="13">
        <v>0</v>
      </c>
      <c r="W30" s="5">
        <v>0</v>
      </c>
      <c r="X30" s="5">
        <v>0</v>
      </c>
      <c r="Y30" s="18">
        <v>0</v>
      </c>
      <c r="Z30" s="13">
        <v>0</v>
      </c>
      <c r="AA30" s="13">
        <v>0</v>
      </c>
      <c r="AB30" s="13">
        <v>0</v>
      </c>
      <c r="AC30" s="13">
        <v>0</v>
      </c>
      <c r="AD30" s="18">
        <v>2</v>
      </c>
      <c r="AE30" s="13">
        <v>0.5</v>
      </c>
      <c r="AF30" s="17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</row>
    <row r="31" spans="1:37" ht="15.75" customHeight="1" x14ac:dyDescent="0.2">
      <c r="A31" s="27" t="s">
        <v>26</v>
      </c>
      <c r="B31" s="7">
        <v>1</v>
      </c>
      <c r="C31" s="9">
        <f t="shared" ref="C31:X31" si="11">SUM(C29:C30)</f>
        <v>0</v>
      </c>
      <c r="D31" s="9">
        <f t="shared" si="11"/>
        <v>0</v>
      </c>
      <c r="E31" s="9">
        <f t="shared" si="11"/>
        <v>0</v>
      </c>
      <c r="F31" s="9">
        <f t="shared" si="11"/>
        <v>0</v>
      </c>
      <c r="G31" s="9">
        <f t="shared" si="11"/>
        <v>3.1</v>
      </c>
      <c r="H31" s="5">
        <f t="shared" si="11"/>
        <v>0</v>
      </c>
      <c r="I31" s="9">
        <f t="shared" si="11"/>
        <v>0</v>
      </c>
      <c r="J31" s="9">
        <f t="shared" si="11"/>
        <v>0</v>
      </c>
      <c r="K31" s="9">
        <f t="shared" si="11"/>
        <v>0</v>
      </c>
      <c r="L31" s="9">
        <f t="shared" si="11"/>
        <v>0</v>
      </c>
      <c r="M31" s="9">
        <f t="shared" si="11"/>
        <v>0</v>
      </c>
      <c r="N31" s="9">
        <f t="shared" si="11"/>
        <v>3</v>
      </c>
      <c r="O31" s="9">
        <f t="shared" si="11"/>
        <v>0</v>
      </c>
      <c r="P31" s="9">
        <f t="shared" si="11"/>
        <v>0</v>
      </c>
      <c r="Q31" s="9">
        <f t="shared" si="11"/>
        <v>3</v>
      </c>
      <c r="R31" s="9">
        <f t="shared" si="11"/>
        <v>0.5</v>
      </c>
      <c r="S31" s="5">
        <f t="shared" si="11"/>
        <v>0</v>
      </c>
      <c r="T31" s="9">
        <f t="shared" si="11"/>
        <v>0</v>
      </c>
      <c r="U31" s="9">
        <f t="shared" si="11"/>
        <v>0</v>
      </c>
      <c r="V31" s="9">
        <f t="shared" si="11"/>
        <v>6</v>
      </c>
      <c r="W31" s="5">
        <f t="shared" si="11"/>
        <v>0</v>
      </c>
      <c r="X31" s="5">
        <f t="shared" si="11"/>
        <v>0</v>
      </c>
      <c r="Y31" s="38">
        <v>0</v>
      </c>
      <c r="Z31" s="9">
        <f t="shared" ref="Z31:AC31" si="12">SUM(Z29:Z30)</f>
        <v>0</v>
      </c>
      <c r="AA31" s="9">
        <f t="shared" si="12"/>
        <v>0</v>
      </c>
      <c r="AB31" s="9">
        <f t="shared" si="12"/>
        <v>2</v>
      </c>
      <c r="AC31" s="9">
        <f t="shared" si="12"/>
        <v>0</v>
      </c>
      <c r="AD31" s="38">
        <v>2</v>
      </c>
      <c r="AE31" s="9">
        <v>0.5</v>
      </c>
      <c r="AF31" s="10">
        <f t="shared" ref="AF31:AI31" si="13">SUM(AF29:AF30)</f>
        <v>0</v>
      </c>
      <c r="AG31" s="9">
        <f t="shared" si="13"/>
        <v>0</v>
      </c>
      <c r="AH31" s="9">
        <f t="shared" si="13"/>
        <v>0</v>
      </c>
      <c r="AI31" s="9">
        <f t="shared" si="13"/>
        <v>0</v>
      </c>
      <c r="AJ31" s="9">
        <v>3</v>
      </c>
      <c r="AK31" s="37">
        <v>7</v>
      </c>
    </row>
    <row r="32" spans="1:37" ht="15.75" customHeight="1" x14ac:dyDescent="0.2">
      <c r="A32" s="33" t="s">
        <v>22</v>
      </c>
      <c r="B32" s="34"/>
      <c r="C32" s="35">
        <f t="shared" ref="C32:AK32" si="14">C31*1/7</f>
        <v>0</v>
      </c>
      <c r="D32" s="35">
        <f t="shared" si="14"/>
        <v>0</v>
      </c>
      <c r="E32" s="35">
        <f t="shared" si="14"/>
        <v>0</v>
      </c>
      <c r="F32" s="35">
        <f t="shared" si="14"/>
        <v>0</v>
      </c>
      <c r="G32" s="35">
        <f t="shared" si="14"/>
        <v>0.44285714285714289</v>
      </c>
      <c r="H32" s="35">
        <f t="shared" si="14"/>
        <v>0</v>
      </c>
      <c r="I32" s="35">
        <f t="shared" si="14"/>
        <v>0</v>
      </c>
      <c r="J32" s="35">
        <f t="shared" si="14"/>
        <v>0</v>
      </c>
      <c r="K32" s="35">
        <f t="shared" si="14"/>
        <v>0</v>
      </c>
      <c r="L32" s="35">
        <f t="shared" si="14"/>
        <v>0</v>
      </c>
      <c r="M32" s="35">
        <f t="shared" si="14"/>
        <v>0</v>
      </c>
      <c r="N32" s="35">
        <f t="shared" si="14"/>
        <v>0.42857142857142855</v>
      </c>
      <c r="O32" s="35">
        <f t="shared" si="14"/>
        <v>0</v>
      </c>
      <c r="P32" s="35">
        <f t="shared" si="14"/>
        <v>0</v>
      </c>
      <c r="Q32" s="35">
        <f t="shared" si="14"/>
        <v>0.42857142857142855</v>
      </c>
      <c r="R32" s="35">
        <f t="shared" si="14"/>
        <v>7.1428571428571425E-2</v>
      </c>
      <c r="S32" s="35">
        <f t="shared" si="14"/>
        <v>0</v>
      </c>
      <c r="T32" s="35">
        <f t="shared" si="14"/>
        <v>0</v>
      </c>
      <c r="U32" s="35">
        <f t="shared" si="14"/>
        <v>0</v>
      </c>
      <c r="V32" s="35">
        <f t="shared" si="14"/>
        <v>0.8571428571428571</v>
      </c>
      <c r="W32" s="35">
        <f t="shared" si="14"/>
        <v>0</v>
      </c>
      <c r="X32" s="35">
        <f t="shared" si="14"/>
        <v>0</v>
      </c>
      <c r="Y32" s="35">
        <f t="shared" si="14"/>
        <v>0</v>
      </c>
      <c r="Z32" s="35">
        <f t="shared" si="14"/>
        <v>0</v>
      </c>
      <c r="AA32" s="35">
        <f t="shared" si="14"/>
        <v>0</v>
      </c>
      <c r="AB32" s="35">
        <f t="shared" si="14"/>
        <v>0.2857142857142857</v>
      </c>
      <c r="AC32" s="35">
        <f t="shared" si="14"/>
        <v>0</v>
      </c>
      <c r="AD32" s="35">
        <f t="shared" si="14"/>
        <v>0.2857142857142857</v>
      </c>
      <c r="AE32" s="35">
        <f t="shared" si="14"/>
        <v>7.1428571428571425E-2</v>
      </c>
      <c r="AF32" s="36">
        <f t="shared" si="14"/>
        <v>0</v>
      </c>
      <c r="AG32" s="35">
        <f t="shared" si="14"/>
        <v>0</v>
      </c>
      <c r="AH32" s="35">
        <f t="shared" si="14"/>
        <v>0</v>
      </c>
      <c r="AI32" s="35">
        <f t="shared" si="14"/>
        <v>0</v>
      </c>
      <c r="AJ32" s="35">
        <f t="shared" si="14"/>
        <v>0.42857142857142855</v>
      </c>
      <c r="AK32" s="35">
        <f t="shared" si="14"/>
        <v>1</v>
      </c>
    </row>
    <row r="33" spans="1:37" ht="15.75" customHeight="1" x14ac:dyDescent="0.2">
      <c r="A33" s="20" t="s">
        <v>30</v>
      </c>
      <c r="B33" s="39">
        <f>B31+B26+B21</f>
        <v>6</v>
      </c>
      <c r="C33" s="40">
        <f t="shared" ref="C33:V33" si="15">C32+C27+C22</f>
        <v>0.63414634146341464</v>
      </c>
      <c r="D33" s="40">
        <f t="shared" si="15"/>
        <v>0.29268292682926828</v>
      </c>
      <c r="E33" s="40">
        <f t="shared" si="15"/>
        <v>0.32682926829268288</v>
      </c>
      <c r="F33" s="40">
        <f t="shared" si="15"/>
        <v>0</v>
      </c>
      <c r="G33" s="40">
        <f t="shared" si="15"/>
        <v>1.8733449477351918</v>
      </c>
      <c r="H33" s="41">
        <f t="shared" si="15"/>
        <v>0</v>
      </c>
      <c r="I33" s="40">
        <f t="shared" si="15"/>
        <v>0.6682926829268292</v>
      </c>
      <c r="J33" s="40">
        <f t="shared" si="15"/>
        <v>0.81951219512195106</v>
      </c>
      <c r="K33" s="40">
        <f t="shared" si="15"/>
        <v>6.829268292682926E-2</v>
      </c>
      <c r="L33" s="40">
        <f t="shared" si="15"/>
        <v>0.20487804878048782</v>
      </c>
      <c r="M33" s="40">
        <f t="shared" si="15"/>
        <v>1.4219512195121953</v>
      </c>
      <c r="N33" s="40">
        <f t="shared" si="15"/>
        <v>3.399303135888502</v>
      </c>
      <c r="O33" s="40">
        <f t="shared" si="15"/>
        <v>0.13658536585365852</v>
      </c>
      <c r="P33" s="40">
        <f t="shared" si="15"/>
        <v>0.25365853658536586</v>
      </c>
      <c r="Q33" s="40">
        <f t="shared" si="15"/>
        <v>1.7602787456445994</v>
      </c>
      <c r="R33" s="40">
        <f t="shared" si="15"/>
        <v>1.3982578397212544</v>
      </c>
      <c r="S33" s="41">
        <f t="shared" si="15"/>
        <v>0</v>
      </c>
      <c r="T33" s="40">
        <f t="shared" si="15"/>
        <v>4.0219512195121956</v>
      </c>
      <c r="U33" s="40">
        <f t="shared" si="15"/>
        <v>0.24878048780487802</v>
      </c>
      <c r="V33" s="40">
        <f t="shared" si="15"/>
        <v>2.7790940766550523</v>
      </c>
      <c r="W33" s="5">
        <f t="shared" ref="W33:X33" si="16">PRODUCT(W32,1)/25</f>
        <v>0</v>
      </c>
      <c r="X33" s="5">
        <f t="shared" si="16"/>
        <v>0</v>
      </c>
      <c r="Y33" s="42">
        <v>0.7</v>
      </c>
      <c r="Z33" s="40">
        <f t="shared" ref="Z33:AC33" si="17">Z32+Z27+Z22</f>
        <v>0.29268292682926828</v>
      </c>
      <c r="AA33" s="40">
        <f t="shared" si="17"/>
        <v>9.7560975609756101E-2</v>
      </c>
      <c r="AB33" s="40">
        <f t="shared" si="17"/>
        <v>0.87108013937282225</v>
      </c>
      <c r="AC33" s="40">
        <f t="shared" si="17"/>
        <v>0.1804878048780488</v>
      </c>
      <c r="AD33" s="42">
        <v>1.3</v>
      </c>
      <c r="AE33" s="40">
        <v>1.2</v>
      </c>
      <c r="AF33" s="43">
        <f t="shared" ref="AF33:AI33" si="18">AF32+AF27+AF22</f>
        <v>1.5707317073170732</v>
      </c>
      <c r="AG33" s="40">
        <f t="shared" si="18"/>
        <v>0.34146341463414637</v>
      </c>
      <c r="AH33" s="40">
        <f t="shared" si="18"/>
        <v>0.10243902439024391</v>
      </c>
      <c r="AI33" s="40">
        <f t="shared" si="18"/>
        <v>1.1609756097560977</v>
      </c>
      <c r="AJ33" s="40">
        <v>1.5</v>
      </c>
      <c r="AK33" s="40">
        <v>1.7</v>
      </c>
    </row>
    <row r="34" spans="1:37" ht="15.75" customHeight="1" x14ac:dyDescent="0.2">
      <c r="A34" s="44" t="s">
        <v>64</v>
      </c>
      <c r="B34" s="45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7"/>
      <c r="Z34" s="46"/>
      <c r="AA34" s="46"/>
      <c r="AB34" s="46"/>
      <c r="AC34" s="46"/>
      <c r="AD34" s="47"/>
      <c r="AE34" s="46"/>
      <c r="AF34" s="47"/>
      <c r="AG34" s="46"/>
      <c r="AH34" s="46"/>
      <c r="AI34" s="46"/>
      <c r="AJ34" s="46"/>
      <c r="AK34" s="46"/>
    </row>
    <row r="35" spans="1:37" ht="15.75" customHeight="1" x14ac:dyDescent="0.2">
      <c r="A35" s="11" t="s">
        <v>31</v>
      </c>
      <c r="B35" s="12"/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5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5">
        <v>0</v>
      </c>
      <c r="T35" s="13">
        <v>0</v>
      </c>
      <c r="U35" s="13">
        <v>0</v>
      </c>
      <c r="V35" s="13">
        <v>0</v>
      </c>
      <c r="W35" s="5">
        <v>0</v>
      </c>
      <c r="X35" s="5">
        <v>0</v>
      </c>
      <c r="Y35" s="48">
        <v>8</v>
      </c>
      <c r="Z35" s="13">
        <v>0</v>
      </c>
      <c r="AA35" s="13">
        <v>0</v>
      </c>
      <c r="AB35" s="13">
        <v>0</v>
      </c>
      <c r="AC35" s="13">
        <v>0</v>
      </c>
      <c r="AD35" s="48">
        <v>8</v>
      </c>
      <c r="AE35" s="13">
        <v>8</v>
      </c>
      <c r="AF35" s="17">
        <v>0</v>
      </c>
      <c r="AG35" s="13">
        <v>0</v>
      </c>
      <c r="AH35" s="13">
        <v>0</v>
      </c>
      <c r="AI35" s="13">
        <v>0</v>
      </c>
      <c r="AJ35" s="13">
        <v>8</v>
      </c>
      <c r="AK35" s="13">
        <v>8</v>
      </c>
    </row>
    <row r="36" spans="1:37" ht="15.75" customHeight="1" x14ac:dyDescent="0.2">
      <c r="A36" s="20" t="s">
        <v>32</v>
      </c>
      <c r="B36" s="39">
        <v>8</v>
      </c>
      <c r="C36" s="49">
        <v>8</v>
      </c>
      <c r="D36" s="49">
        <v>8</v>
      </c>
      <c r="E36" s="49">
        <v>8</v>
      </c>
      <c r="F36" s="49">
        <v>8</v>
      </c>
      <c r="G36" s="49">
        <v>8</v>
      </c>
      <c r="H36" s="5">
        <f>SUM(H34:H35)</f>
        <v>0</v>
      </c>
      <c r="I36" s="49">
        <v>8</v>
      </c>
      <c r="J36" s="49">
        <v>8</v>
      </c>
      <c r="K36" s="49">
        <v>8</v>
      </c>
      <c r="L36" s="49">
        <v>8</v>
      </c>
      <c r="M36" s="49">
        <v>8</v>
      </c>
      <c r="N36" s="49">
        <v>8</v>
      </c>
      <c r="O36" s="49">
        <v>8</v>
      </c>
      <c r="P36" s="49">
        <v>8</v>
      </c>
      <c r="Q36" s="49">
        <v>8</v>
      </c>
      <c r="R36" s="49">
        <v>8</v>
      </c>
      <c r="S36" s="5">
        <f>SUM(S34:S35)</f>
        <v>0</v>
      </c>
      <c r="T36" s="49">
        <v>8</v>
      </c>
      <c r="U36" s="49">
        <v>8</v>
      </c>
      <c r="V36" s="49">
        <v>8</v>
      </c>
      <c r="W36" s="5">
        <f t="shared" ref="W36:X36" si="19">SUM(W34:W35)</f>
        <v>0</v>
      </c>
      <c r="X36" s="5">
        <f t="shared" si="19"/>
        <v>0</v>
      </c>
      <c r="Y36" s="50">
        <v>8</v>
      </c>
      <c r="Z36" s="49">
        <v>8</v>
      </c>
      <c r="AA36" s="49">
        <v>8</v>
      </c>
      <c r="AB36" s="49">
        <v>8</v>
      </c>
      <c r="AC36" s="49">
        <v>8</v>
      </c>
      <c r="AD36" s="50">
        <v>8</v>
      </c>
      <c r="AE36" s="49">
        <v>8</v>
      </c>
      <c r="AF36" s="51">
        <v>8</v>
      </c>
      <c r="AG36" s="49">
        <v>8</v>
      </c>
      <c r="AH36" s="49">
        <v>8</v>
      </c>
      <c r="AI36" s="49">
        <v>8</v>
      </c>
      <c r="AJ36" s="49">
        <v>8</v>
      </c>
      <c r="AK36" s="49">
        <v>8</v>
      </c>
    </row>
    <row r="37" spans="1:37" ht="15.75" customHeight="1" x14ac:dyDescent="0.2">
      <c r="A37" s="1" t="s">
        <v>0</v>
      </c>
      <c r="B37" s="2"/>
      <c r="C37" s="3">
        <v>1</v>
      </c>
      <c r="D37" s="3">
        <v>2</v>
      </c>
      <c r="E37" s="3">
        <v>3</v>
      </c>
      <c r="F37" s="4">
        <v>4</v>
      </c>
      <c r="G37" s="3">
        <v>5</v>
      </c>
      <c r="H37" s="5">
        <v>6</v>
      </c>
      <c r="I37" s="3">
        <v>7</v>
      </c>
      <c r="J37" s="3">
        <v>8</v>
      </c>
      <c r="K37" s="3">
        <v>9</v>
      </c>
      <c r="L37" s="3">
        <v>10</v>
      </c>
      <c r="M37" s="3">
        <v>11</v>
      </c>
      <c r="N37" s="3">
        <v>12</v>
      </c>
      <c r="O37" s="3">
        <v>13</v>
      </c>
      <c r="P37" s="3">
        <v>14</v>
      </c>
      <c r="Q37" s="3">
        <v>15</v>
      </c>
      <c r="R37" s="3">
        <v>16</v>
      </c>
      <c r="S37" s="5">
        <v>17</v>
      </c>
      <c r="T37" s="3">
        <v>18</v>
      </c>
      <c r="U37" s="3">
        <v>19</v>
      </c>
      <c r="V37" s="3">
        <v>20</v>
      </c>
      <c r="W37" s="5">
        <v>21</v>
      </c>
      <c r="X37" s="5">
        <v>22</v>
      </c>
      <c r="Y37" s="3">
        <v>23</v>
      </c>
      <c r="Z37" s="4">
        <v>24</v>
      </c>
      <c r="AA37" s="3">
        <v>25</v>
      </c>
      <c r="AB37" s="4">
        <v>26</v>
      </c>
      <c r="AC37" s="3">
        <v>27</v>
      </c>
      <c r="AD37" s="3">
        <v>28</v>
      </c>
      <c r="AE37" s="3">
        <v>29</v>
      </c>
      <c r="AF37" s="4">
        <v>30</v>
      </c>
      <c r="AG37" s="4">
        <v>31</v>
      </c>
      <c r="AH37" s="4">
        <v>32</v>
      </c>
      <c r="AI37" s="4">
        <v>33</v>
      </c>
      <c r="AJ37" s="3">
        <v>34</v>
      </c>
      <c r="AK37" s="3">
        <v>35</v>
      </c>
    </row>
    <row r="38" spans="1:37" s="69" customFormat="1" ht="15.75" customHeight="1" x14ac:dyDescent="0.2">
      <c r="A38" s="52" t="s">
        <v>33</v>
      </c>
      <c r="B38" s="52">
        <f t="shared" ref="B38:AK38" si="20">B36+B33+B6</f>
        <v>20</v>
      </c>
      <c r="C38" s="53">
        <f t="shared" si="20"/>
        <v>8.6341463414634152</v>
      </c>
      <c r="D38" s="53">
        <f t="shared" si="20"/>
        <v>8.7926829268292686</v>
      </c>
      <c r="E38" s="53">
        <f t="shared" si="20"/>
        <v>8.8268292682926823</v>
      </c>
      <c r="F38" s="53">
        <f t="shared" si="20"/>
        <v>8</v>
      </c>
      <c r="G38" s="53">
        <f t="shared" si="20"/>
        <v>9.8733449477351911</v>
      </c>
      <c r="H38" s="53">
        <f t="shared" si="20"/>
        <v>0</v>
      </c>
      <c r="I38" s="53">
        <f t="shared" si="20"/>
        <v>8.668292682926829</v>
      </c>
      <c r="J38" s="53">
        <f t="shared" si="20"/>
        <v>9.3195121951219519</v>
      </c>
      <c r="K38" s="53">
        <f t="shared" si="20"/>
        <v>8.0682926829268293</v>
      </c>
      <c r="L38" s="53">
        <f t="shared" si="20"/>
        <v>8.204878048780488</v>
      </c>
      <c r="M38" s="53">
        <f t="shared" si="20"/>
        <v>9.9219512195121951</v>
      </c>
      <c r="N38" s="53">
        <f t="shared" si="20"/>
        <v>14.899303135888502</v>
      </c>
      <c r="O38" s="53">
        <f t="shared" si="20"/>
        <v>8.1365853658536587</v>
      </c>
      <c r="P38" s="53">
        <f t="shared" si="20"/>
        <v>8.7536585365853661</v>
      </c>
      <c r="Q38" s="53">
        <f t="shared" si="20"/>
        <v>13.2602787456446</v>
      </c>
      <c r="R38" s="53">
        <f t="shared" si="20"/>
        <v>9.8982578397212535</v>
      </c>
      <c r="S38" s="53">
        <f t="shared" si="20"/>
        <v>0</v>
      </c>
      <c r="T38" s="53">
        <f t="shared" si="20"/>
        <v>12.521951219512196</v>
      </c>
      <c r="U38" s="53">
        <f t="shared" si="20"/>
        <v>8.2487804878048774</v>
      </c>
      <c r="V38" s="53">
        <f t="shared" si="20"/>
        <v>10.779094076655053</v>
      </c>
      <c r="W38" s="53">
        <f t="shared" si="20"/>
        <v>0</v>
      </c>
      <c r="X38" s="53">
        <f t="shared" si="20"/>
        <v>0</v>
      </c>
      <c r="Y38" s="53">
        <f t="shared" si="20"/>
        <v>8.6999999999999993</v>
      </c>
      <c r="Z38" s="53">
        <f t="shared" si="20"/>
        <v>11.792682926829269</v>
      </c>
      <c r="AA38" s="53">
        <f t="shared" si="20"/>
        <v>8.0975609756097562</v>
      </c>
      <c r="AB38" s="53">
        <f t="shared" si="20"/>
        <v>8.8710801393728218</v>
      </c>
      <c r="AC38" s="53">
        <f t="shared" si="20"/>
        <v>8.1804878048780481</v>
      </c>
      <c r="AD38" s="53">
        <f t="shared" si="20"/>
        <v>9.8000000000000007</v>
      </c>
      <c r="AE38" s="53">
        <f t="shared" si="20"/>
        <v>9.6999999999999993</v>
      </c>
      <c r="AF38" s="54">
        <f t="shared" si="20"/>
        <v>9.5707317073170728</v>
      </c>
      <c r="AG38" s="53">
        <f t="shared" si="20"/>
        <v>8.8414634146341466</v>
      </c>
      <c r="AH38" s="53">
        <f t="shared" si="20"/>
        <v>8.1024390243902431</v>
      </c>
      <c r="AI38" s="53">
        <f t="shared" si="20"/>
        <v>9.6609756097560968</v>
      </c>
      <c r="AJ38" s="53">
        <f t="shared" si="20"/>
        <v>13</v>
      </c>
      <c r="AK38" s="53">
        <f t="shared" si="20"/>
        <v>13.2</v>
      </c>
    </row>
    <row r="39" spans="1:37" ht="15.75" customHeight="1" x14ac:dyDescent="0.2">
      <c r="A39" s="55" t="s">
        <v>34</v>
      </c>
      <c r="B39" s="56"/>
      <c r="AF39" s="57"/>
    </row>
    <row r="40" spans="1:37" ht="15.75" customHeight="1" x14ac:dyDescent="0.2">
      <c r="A40" s="55" t="s">
        <v>35</v>
      </c>
      <c r="B40" s="56"/>
      <c r="H40" s="58"/>
      <c r="I40" s="67" t="s">
        <v>36</v>
      </c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AF40" s="57"/>
    </row>
    <row r="41" spans="1:37" ht="15.75" customHeight="1" x14ac:dyDescent="0.2">
      <c r="A41" s="55"/>
      <c r="B41" s="56"/>
      <c r="AF41" s="57"/>
    </row>
    <row r="42" spans="1:37" ht="15.75" customHeight="1" x14ac:dyDescent="0.2">
      <c r="A42" s="55"/>
      <c r="B42" s="56"/>
      <c r="AF42" s="57"/>
    </row>
    <row r="43" spans="1:37" ht="15.75" customHeight="1" x14ac:dyDescent="0.2">
      <c r="A43" s="59" t="s">
        <v>37</v>
      </c>
      <c r="B43" s="56"/>
      <c r="AF43" s="57"/>
    </row>
    <row r="44" spans="1:37" ht="15.75" customHeight="1" x14ac:dyDescent="0.2">
      <c r="A44" s="59" t="s">
        <v>38</v>
      </c>
      <c r="B44" s="56"/>
      <c r="AF44" s="57"/>
    </row>
    <row r="45" spans="1:37" ht="15.75" customHeight="1" x14ac:dyDescent="0.2">
      <c r="A45" s="59" t="s">
        <v>39</v>
      </c>
      <c r="B45" s="56"/>
      <c r="AF45" s="57"/>
    </row>
    <row r="46" spans="1:37" ht="15.75" customHeight="1" x14ac:dyDescent="0.2">
      <c r="A46" s="59" t="s">
        <v>40</v>
      </c>
      <c r="B46" s="60"/>
      <c r="AF46" s="57"/>
    </row>
    <row r="47" spans="1:37" ht="15.75" customHeight="1" x14ac:dyDescent="0.2">
      <c r="A47" s="61" t="s">
        <v>41</v>
      </c>
      <c r="B47" s="60"/>
      <c r="AF47" s="57"/>
    </row>
    <row r="48" spans="1:37" ht="15.75" customHeight="1" x14ac:dyDescent="0.2">
      <c r="A48" s="61" t="s">
        <v>42</v>
      </c>
      <c r="B48" s="60"/>
      <c r="AF48" s="57"/>
    </row>
    <row r="49" spans="1:32" ht="15.75" customHeight="1" x14ac:dyDescent="0.2">
      <c r="A49" s="62" t="s">
        <v>43</v>
      </c>
      <c r="B49" s="63" t="s">
        <v>44</v>
      </c>
      <c r="C49" s="63" t="s">
        <v>45</v>
      </c>
      <c r="D49" s="63" t="s">
        <v>46</v>
      </c>
      <c r="E49" s="63" t="s">
        <v>47</v>
      </c>
      <c r="F49" s="63" t="s">
        <v>48</v>
      </c>
      <c r="AF49" s="57"/>
    </row>
    <row r="50" spans="1:32" ht="15.75" customHeight="1" x14ac:dyDescent="0.2">
      <c r="A50" s="64" t="s">
        <v>49</v>
      </c>
      <c r="B50" s="65">
        <v>5</v>
      </c>
      <c r="C50" s="65">
        <v>4</v>
      </c>
      <c r="D50" s="65">
        <v>2</v>
      </c>
      <c r="E50" s="65">
        <v>1</v>
      </c>
      <c r="F50" s="65">
        <v>0.5</v>
      </c>
      <c r="AF50" s="57"/>
    </row>
    <row r="51" spans="1:32" ht="15.75" customHeight="1" x14ac:dyDescent="0.2">
      <c r="A51" s="61" t="s">
        <v>50</v>
      </c>
      <c r="B51" s="60"/>
      <c r="AF51" s="57"/>
    </row>
    <row r="52" spans="1:32" ht="15.75" customHeight="1" x14ac:dyDescent="0.2">
      <c r="A52" s="61" t="s">
        <v>51</v>
      </c>
      <c r="B52" s="60"/>
      <c r="AF52" s="57"/>
    </row>
    <row r="53" spans="1:32" ht="15.75" customHeight="1" x14ac:dyDescent="0.2">
      <c r="A53" s="61" t="s">
        <v>52</v>
      </c>
      <c r="B53" s="60"/>
      <c r="AF53" s="57"/>
    </row>
    <row r="54" spans="1:32" ht="15.75" customHeight="1" x14ac:dyDescent="0.2">
      <c r="A54" s="61" t="s">
        <v>53</v>
      </c>
      <c r="B54" s="60"/>
      <c r="AF54" s="57"/>
    </row>
    <row r="55" spans="1:32" ht="15.75" customHeight="1" x14ac:dyDescent="0.2">
      <c r="A55" s="61" t="s">
        <v>54</v>
      </c>
      <c r="B55" s="60"/>
      <c r="AF55" s="57"/>
    </row>
    <row r="56" spans="1:32" ht="15.75" customHeight="1" x14ac:dyDescent="0.2">
      <c r="A56" s="61" t="s">
        <v>55</v>
      </c>
      <c r="B56" s="60"/>
      <c r="AF56" s="57"/>
    </row>
    <row r="57" spans="1:32" ht="15.75" customHeight="1" x14ac:dyDescent="0.2">
      <c r="A57" s="61" t="s">
        <v>56</v>
      </c>
      <c r="B57" s="60"/>
      <c r="AF57" s="57"/>
    </row>
    <row r="58" spans="1:32" ht="15.75" customHeight="1" x14ac:dyDescent="0.2">
      <c r="A58" s="61" t="s">
        <v>57</v>
      </c>
      <c r="B58" s="60"/>
      <c r="AF58" s="57"/>
    </row>
    <row r="59" spans="1:32" ht="15.75" customHeight="1" x14ac:dyDescent="0.2">
      <c r="A59" s="61" t="s">
        <v>58</v>
      </c>
      <c r="B59" s="60"/>
      <c r="AF59" s="57"/>
    </row>
    <row r="60" spans="1:32" ht="15.75" customHeight="1" x14ac:dyDescent="0.2">
      <c r="A60" s="61" t="s">
        <v>59</v>
      </c>
      <c r="B60" s="60"/>
      <c r="AF60" s="57"/>
    </row>
    <row r="61" spans="1:32" ht="15.75" customHeight="1" x14ac:dyDescent="0.2">
      <c r="A61" s="61" t="s">
        <v>60</v>
      </c>
      <c r="B61" s="60"/>
      <c r="AF61" s="57"/>
    </row>
    <row r="62" spans="1:32" ht="15.75" customHeight="1" x14ac:dyDescent="0.2">
      <c r="A62" s="61" t="s">
        <v>61</v>
      </c>
      <c r="B62" s="60"/>
      <c r="AF62" s="57"/>
    </row>
    <row r="63" spans="1:32" ht="15.75" customHeight="1" x14ac:dyDescent="0.2">
      <c r="A63" s="61" t="s">
        <v>62</v>
      </c>
      <c r="B63" s="60"/>
      <c r="AF63" s="57"/>
    </row>
    <row r="64" spans="1:32" ht="15.75" customHeight="1" x14ac:dyDescent="0.2">
      <c r="A64" s="61" t="s">
        <v>63</v>
      </c>
      <c r="B64" s="60"/>
      <c r="AF64" s="57"/>
    </row>
    <row r="65" spans="1:32" ht="15.75" customHeight="1" x14ac:dyDescent="0.2">
      <c r="A65" s="66"/>
      <c r="B65" s="60"/>
      <c r="AF65" s="57"/>
    </row>
    <row r="66" spans="1:32" ht="15.75" customHeight="1" x14ac:dyDescent="0.2">
      <c r="B66" s="60"/>
      <c r="AF66" s="57"/>
    </row>
    <row r="67" spans="1:32" ht="15.75" customHeight="1" x14ac:dyDescent="0.2">
      <c r="B67" s="60"/>
      <c r="AF67" s="57"/>
    </row>
    <row r="68" spans="1:32" ht="15.75" customHeight="1" x14ac:dyDescent="0.2">
      <c r="B68" s="60"/>
      <c r="AF68" s="57"/>
    </row>
    <row r="69" spans="1:32" ht="15.75" customHeight="1" x14ac:dyDescent="0.2">
      <c r="B69" s="60"/>
      <c r="AF69" s="57"/>
    </row>
    <row r="70" spans="1:32" ht="15.75" customHeight="1" x14ac:dyDescent="0.2">
      <c r="B70" s="60"/>
      <c r="AF70" s="57"/>
    </row>
    <row r="71" spans="1:32" ht="15.75" customHeight="1" x14ac:dyDescent="0.2">
      <c r="B71" s="60"/>
      <c r="AF71" s="57"/>
    </row>
    <row r="72" spans="1:32" ht="15.75" customHeight="1" x14ac:dyDescent="0.2">
      <c r="B72" s="60"/>
      <c r="AF72" s="57"/>
    </row>
    <row r="73" spans="1:32" ht="15.75" customHeight="1" x14ac:dyDescent="0.2">
      <c r="B73" s="60"/>
      <c r="AF73" s="57"/>
    </row>
    <row r="74" spans="1:32" ht="15.75" customHeight="1" x14ac:dyDescent="0.2">
      <c r="B74" s="60"/>
      <c r="AF74" s="57"/>
    </row>
    <row r="75" spans="1:32" ht="15.75" customHeight="1" x14ac:dyDescent="0.2">
      <c r="B75" s="60"/>
      <c r="AF75" s="57"/>
    </row>
    <row r="76" spans="1:32" ht="15.75" customHeight="1" x14ac:dyDescent="0.2">
      <c r="B76" s="60"/>
      <c r="AF76" s="57"/>
    </row>
    <row r="77" spans="1:32" ht="15.75" customHeight="1" x14ac:dyDescent="0.2">
      <c r="B77" s="60"/>
      <c r="AF77" s="57"/>
    </row>
    <row r="78" spans="1:32" ht="15.75" customHeight="1" x14ac:dyDescent="0.2">
      <c r="B78" s="60"/>
      <c r="AF78" s="57"/>
    </row>
    <row r="79" spans="1:32" ht="15.75" customHeight="1" x14ac:dyDescent="0.2">
      <c r="B79" s="60"/>
      <c r="AF79" s="57"/>
    </row>
    <row r="80" spans="1:32" ht="15.75" customHeight="1" x14ac:dyDescent="0.2">
      <c r="B80" s="60"/>
      <c r="AF80" s="57"/>
    </row>
    <row r="81" spans="2:32" ht="15.75" customHeight="1" x14ac:dyDescent="0.2">
      <c r="B81" s="60"/>
      <c r="AF81" s="57"/>
    </row>
    <row r="82" spans="2:32" ht="15.75" customHeight="1" x14ac:dyDescent="0.2">
      <c r="B82" s="60"/>
      <c r="AF82" s="57"/>
    </row>
    <row r="83" spans="2:32" ht="15.75" customHeight="1" x14ac:dyDescent="0.2">
      <c r="B83" s="60"/>
      <c r="AF83" s="57"/>
    </row>
    <row r="84" spans="2:32" ht="15.75" customHeight="1" x14ac:dyDescent="0.2">
      <c r="B84" s="60"/>
      <c r="AF84" s="57"/>
    </row>
    <row r="85" spans="2:32" ht="15.75" customHeight="1" x14ac:dyDescent="0.2">
      <c r="B85" s="60"/>
      <c r="AF85" s="57"/>
    </row>
    <row r="86" spans="2:32" ht="15.75" customHeight="1" x14ac:dyDescent="0.2">
      <c r="B86" s="60"/>
      <c r="AF86" s="57"/>
    </row>
    <row r="87" spans="2:32" ht="15.75" customHeight="1" x14ac:dyDescent="0.2">
      <c r="B87" s="60"/>
      <c r="AF87" s="57"/>
    </row>
    <row r="88" spans="2:32" ht="15.75" customHeight="1" x14ac:dyDescent="0.2">
      <c r="B88" s="60"/>
      <c r="AF88" s="57"/>
    </row>
    <row r="89" spans="2:32" ht="15.75" customHeight="1" x14ac:dyDescent="0.2">
      <c r="B89" s="60"/>
      <c r="AF89" s="57"/>
    </row>
    <row r="90" spans="2:32" ht="15.75" customHeight="1" x14ac:dyDescent="0.2">
      <c r="B90" s="60"/>
      <c r="AF90" s="57"/>
    </row>
    <row r="91" spans="2:32" ht="15.75" customHeight="1" x14ac:dyDescent="0.2">
      <c r="B91" s="60"/>
      <c r="AF91" s="57"/>
    </row>
    <row r="92" spans="2:32" ht="15.75" customHeight="1" x14ac:dyDescent="0.2">
      <c r="B92" s="60"/>
      <c r="AF92" s="57"/>
    </row>
    <row r="93" spans="2:32" ht="15.75" customHeight="1" x14ac:dyDescent="0.2">
      <c r="B93" s="60"/>
      <c r="AF93" s="57"/>
    </row>
    <row r="94" spans="2:32" ht="15.75" customHeight="1" x14ac:dyDescent="0.2">
      <c r="B94" s="60"/>
      <c r="AF94" s="57"/>
    </row>
    <row r="95" spans="2:32" ht="15.75" customHeight="1" x14ac:dyDescent="0.2">
      <c r="B95" s="60"/>
      <c r="AF95" s="57"/>
    </row>
    <row r="96" spans="2:32" ht="15.75" customHeight="1" x14ac:dyDescent="0.2">
      <c r="B96" s="60"/>
      <c r="AF96" s="57"/>
    </row>
    <row r="97" spans="2:32" ht="15.75" customHeight="1" x14ac:dyDescent="0.2">
      <c r="B97" s="60"/>
      <c r="AF97" s="57"/>
    </row>
    <row r="98" spans="2:32" ht="15.75" customHeight="1" x14ac:dyDescent="0.2">
      <c r="B98" s="60"/>
      <c r="AF98" s="57"/>
    </row>
    <row r="99" spans="2:32" ht="15.75" customHeight="1" x14ac:dyDescent="0.2">
      <c r="B99" s="60"/>
      <c r="AF99" s="57"/>
    </row>
    <row r="100" spans="2:32" ht="15.75" customHeight="1" x14ac:dyDescent="0.2">
      <c r="B100" s="60"/>
      <c r="AF100" s="57"/>
    </row>
    <row r="101" spans="2:32" ht="15.75" customHeight="1" x14ac:dyDescent="0.2">
      <c r="B101" s="60"/>
      <c r="AF101" s="57"/>
    </row>
    <row r="102" spans="2:32" ht="15.75" customHeight="1" x14ac:dyDescent="0.2">
      <c r="B102" s="60"/>
      <c r="AF102" s="57"/>
    </row>
    <row r="103" spans="2:32" ht="15.75" customHeight="1" x14ac:dyDescent="0.2">
      <c r="B103" s="60"/>
      <c r="AF103" s="57"/>
    </row>
    <row r="104" spans="2:32" ht="15.75" customHeight="1" x14ac:dyDescent="0.2">
      <c r="B104" s="60"/>
      <c r="AF104" s="57"/>
    </row>
    <row r="105" spans="2:32" ht="15.75" customHeight="1" x14ac:dyDescent="0.2">
      <c r="B105" s="60"/>
      <c r="AF105" s="57"/>
    </row>
    <row r="106" spans="2:32" ht="15.75" customHeight="1" x14ac:dyDescent="0.2">
      <c r="B106" s="60"/>
      <c r="AF106" s="57"/>
    </row>
    <row r="107" spans="2:32" ht="15.75" customHeight="1" x14ac:dyDescent="0.2">
      <c r="B107" s="60"/>
      <c r="AF107" s="57"/>
    </row>
    <row r="108" spans="2:32" ht="15.75" customHeight="1" x14ac:dyDescent="0.2">
      <c r="B108" s="60"/>
      <c r="AF108" s="57"/>
    </row>
    <row r="109" spans="2:32" ht="15.75" customHeight="1" x14ac:dyDescent="0.2">
      <c r="B109" s="60"/>
      <c r="AF109" s="57"/>
    </row>
    <row r="110" spans="2:32" ht="15.75" customHeight="1" x14ac:dyDescent="0.2">
      <c r="B110" s="60"/>
      <c r="AF110" s="57"/>
    </row>
    <row r="111" spans="2:32" ht="15.75" customHeight="1" x14ac:dyDescent="0.2">
      <c r="B111" s="60"/>
      <c r="AF111" s="57"/>
    </row>
    <row r="112" spans="2:32" ht="15.75" customHeight="1" x14ac:dyDescent="0.2">
      <c r="B112" s="60"/>
      <c r="AF112" s="57"/>
    </row>
    <row r="113" spans="2:32" ht="15.75" customHeight="1" x14ac:dyDescent="0.2">
      <c r="B113" s="60"/>
      <c r="AF113" s="57"/>
    </row>
    <row r="114" spans="2:32" ht="15.75" customHeight="1" x14ac:dyDescent="0.2">
      <c r="B114" s="60"/>
      <c r="AF114" s="57"/>
    </row>
    <row r="115" spans="2:32" ht="15.75" customHeight="1" x14ac:dyDescent="0.2">
      <c r="B115" s="60"/>
      <c r="AF115" s="57"/>
    </row>
    <row r="116" spans="2:32" ht="15.75" customHeight="1" x14ac:dyDescent="0.2">
      <c r="B116" s="60"/>
      <c r="AF116" s="57"/>
    </row>
    <row r="117" spans="2:32" ht="15.75" customHeight="1" x14ac:dyDescent="0.2">
      <c r="B117" s="60"/>
      <c r="AF117" s="57"/>
    </row>
    <row r="118" spans="2:32" ht="15.75" customHeight="1" x14ac:dyDescent="0.2">
      <c r="B118" s="60"/>
      <c r="AF118" s="57"/>
    </row>
    <row r="119" spans="2:32" ht="15.75" customHeight="1" x14ac:dyDescent="0.2">
      <c r="B119" s="60"/>
      <c r="AF119" s="57"/>
    </row>
    <row r="120" spans="2:32" ht="15.75" customHeight="1" x14ac:dyDescent="0.2">
      <c r="B120" s="60"/>
      <c r="AF120" s="57"/>
    </row>
    <row r="121" spans="2:32" ht="15.75" customHeight="1" x14ac:dyDescent="0.2">
      <c r="B121" s="60"/>
      <c r="AF121" s="57"/>
    </row>
    <row r="122" spans="2:32" ht="15.75" customHeight="1" x14ac:dyDescent="0.2">
      <c r="B122" s="60"/>
      <c r="AF122" s="57"/>
    </row>
    <row r="123" spans="2:32" ht="15.75" customHeight="1" x14ac:dyDescent="0.2">
      <c r="B123" s="60"/>
      <c r="AF123" s="57"/>
    </row>
    <row r="124" spans="2:32" ht="15.75" customHeight="1" x14ac:dyDescent="0.2">
      <c r="B124" s="60"/>
      <c r="AF124" s="57"/>
    </row>
    <row r="125" spans="2:32" ht="15.75" customHeight="1" x14ac:dyDescent="0.2">
      <c r="B125" s="60"/>
      <c r="AF125" s="57"/>
    </row>
    <row r="126" spans="2:32" ht="15.75" customHeight="1" x14ac:dyDescent="0.2">
      <c r="B126" s="60"/>
      <c r="AF126" s="57"/>
    </row>
    <row r="127" spans="2:32" ht="15.75" customHeight="1" x14ac:dyDescent="0.2">
      <c r="B127" s="60"/>
      <c r="AF127" s="57"/>
    </row>
    <row r="128" spans="2:32" ht="15.75" customHeight="1" x14ac:dyDescent="0.2">
      <c r="B128" s="60"/>
      <c r="AF128" s="57"/>
    </row>
    <row r="129" spans="2:32" ht="15.75" customHeight="1" x14ac:dyDescent="0.2">
      <c r="B129" s="60"/>
      <c r="AF129" s="57"/>
    </row>
    <row r="130" spans="2:32" ht="15.75" customHeight="1" x14ac:dyDescent="0.2">
      <c r="B130" s="60"/>
      <c r="AF130" s="57"/>
    </row>
    <row r="131" spans="2:32" ht="15.75" customHeight="1" x14ac:dyDescent="0.2">
      <c r="B131" s="60"/>
      <c r="AF131" s="57"/>
    </row>
    <row r="132" spans="2:32" ht="15.75" customHeight="1" x14ac:dyDescent="0.2">
      <c r="B132" s="60"/>
      <c r="AF132" s="57"/>
    </row>
    <row r="133" spans="2:32" ht="15.75" customHeight="1" x14ac:dyDescent="0.2">
      <c r="B133" s="60"/>
      <c r="AF133" s="57"/>
    </row>
    <row r="134" spans="2:32" ht="15.75" customHeight="1" x14ac:dyDescent="0.2">
      <c r="B134" s="60"/>
      <c r="AF134" s="57"/>
    </row>
    <row r="135" spans="2:32" ht="15.75" customHeight="1" x14ac:dyDescent="0.2">
      <c r="B135" s="60"/>
      <c r="AF135" s="57"/>
    </row>
    <row r="136" spans="2:32" ht="15.75" customHeight="1" x14ac:dyDescent="0.2">
      <c r="B136" s="60"/>
      <c r="AF136" s="57"/>
    </row>
    <row r="137" spans="2:32" ht="15.75" customHeight="1" x14ac:dyDescent="0.2">
      <c r="B137" s="60"/>
      <c r="AF137" s="57"/>
    </row>
    <row r="138" spans="2:32" ht="15.75" customHeight="1" x14ac:dyDescent="0.2">
      <c r="B138" s="60"/>
      <c r="AF138" s="57"/>
    </row>
    <row r="139" spans="2:32" ht="15.75" customHeight="1" x14ac:dyDescent="0.2">
      <c r="B139" s="60"/>
      <c r="AF139" s="57"/>
    </row>
    <row r="140" spans="2:32" ht="15.75" customHeight="1" x14ac:dyDescent="0.2">
      <c r="B140" s="60"/>
      <c r="AF140" s="57"/>
    </row>
    <row r="141" spans="2:32" ht="15.75" customHeight="1" x14ac:dyDescent="0.2">
      <c r="B141" s="60"/>
      <c r="AF141" s="57"/>
    </row>
    <row r="142" spans="2:32" ht="15.75" customHeight="1" x14ac:dyDescent="0.2">
      <c r="B142" s="60"/>
      <c r="AF142" s="57"/>
    </row>
    <row r="143" spans="2:32" ht="15.75" customHeight="1" x14ac:dyDescent="0.2">
      <c r="B143" s="60"/>
      <c r="AF143" s="57"/>
    </row>
    <row r="144" spans="2:32" ht="15.75" customHeight="1" x14ac:dyDescent="0.2">
      <c r="B144" s="60"/>
      <c r="AF144" s="57"/>
    </row>
    <row r="145" spans="2:32" ht="15.75" customHeight="1" x14ac:dyDescent="0.2">
      <c r="B145" s="60"/>
      <c r="AF145" s="57"/>
    </row>
    <row r="146" spans="2:32" ht="15.75" customHeight="1" x14ac:dyDescent="0.2">
      <c r="B146" s="60"/>
      <c r="AF146" s="57"/>
    </row>
    <row r="147" spans="2:32" ht="15.75" customHeight="1" x14ac:dyDescent="0.2">
      <c r="B147" s="60"/>
      <c r="AF147" s="57"/>
    </row>
    <row r="148" spans="2:32" ht="15.75" customHeight="1" x14ac:dyDescent="0.2">
      <c r="B148" s="60"/>
      <c r="AF148" s="57"/>
    </row>
    <row r="149" spans="2:32" ht="15.75" customHeight="1" x14ac:dyDescent="0.2">
      <c r="B149" s="60"/>
      <c r="AF149" s="57"/>
    </row>
    <row r="150" spans="2:32" ht="15.75" customHeight="1" x14ac:dyDescent="0.2">
      <c r="B150" s="60"/>
      <c r="AF150" s="57"/>
    </row>
    <row r="151" spans="2:32" ht="15.75" customHeight="1" x14ac:dyDescent="0.2">
      <c r="B151" s="60"/>
      <c r="AF151" s="57"/>
    </row>
    <row r="152" spans="2:32" ht="15.75" customHeight="1" x14ac:dyDescent="0.2">
      <c r="B152" s="60"/>
      <c r="AF152" s="57"/>
    </row>
    <row r="153" spans="2:32" ht="15.75" customHeight="1" x14ac:dyDescent="0.2">
      <c r="B153" s="60"/>
      <c r="AF153" s="57"/>
    </row>
    <row r="154" spans="2:32" ht="15.75" customHeight="1" x14ac:dyDescent="0.2">
      <c r="B154" s="60"/>
      <c r="AF154" s="57"/>
    </row>
    <row r="155" spans="2:32" ht="15.75" customHeight="1" x14ac:dyDescent="0.2">
      <c r="B155" s="60"/>
      <c r="AF155" s="57"/>
    </row>
    <row r="156" spans="2:32" ht="15.75" customHeight="1" x14ac:dyDescent="0.2">
      <c r="B156" s="60"/>
      <c r="AF156" s="57"/>
    </row>
    <row r="157" spans="2:32" ht="15.75" customHeight="1" x14ac:dyDescent="0.2">
      <c r="B157" s="60"/>
      <c r="AF157" s="57"/>
    </row>
    <row r="158" spans="2:32" ht="15.75" customHeight="1" x14ac:dyDescent="0.2">
      <c r="B158" s="60"/>
      <c r="AF158" s="57"/>
    </row>
    <row r="159" spans="2:32" ht="15.75" customHeight="1" x14ac:dyDescent="0.2">
      <c r="B159" s="60"/>
      <c r="AF159" s="57"/>
    </row>
    <row r="160" spans="2:32" ht="15.75" customHeight="1" x14ac:dyDescent="0.2">
      <c r="B160" s="60"/>
      <c r="AF160" s="57"/>
    </row>
    <row r="161" spans="2:32" ht="15.75" customHeight="1" x14ac:dyDescent="0.2">
      <c r="B161" s="60"/>
      <c r="AF161" s="57"/>
    </row>
    <row r="162" spans="2:32" ht="15.75" customHeight="1" x14ac:dyDescent="0.2">
      <c r="B162" s="60"/>
      <c r="AF162" s="57"/>
    </row>
    <row r="163" spans="2:32" ht="15.75" customHeight="1" x14ac:dyDescent="0.2">
      <c r="B163" s="60"/>
      <c r="AF163" s="57"/>
    </row>
    <row r="164" spans="2:32" ht="15.75" customHeight="1" x14ac:dyDescent="0.2">
      <c r="B164" s="60"/>
      <c r="AF164" s="57"/>
    </row>
    <row r="165" spans="2:32" ht="15.75" customHeight="1" x14ac:dyDescent="0.2">
      <c r="B165" s="60"/>
      <c r="AF165" s="57"/>
    </row>
    <row r="166" spans="2:32" ht="15.75" customHeight="1" x14ac:dyDescent="0.2">
      <c r="B166" s="60"/>
      <c r="AF166" s="57"/>
    </row>
    <row r="167" spans="2:32" ht="15.75" customHeight="1" x14ac:dyDescent="0.2">
      <c r="B167" s="60"/>
      <c r="AF167" s="57"/>
    </row>
    <row r="168" spans="2:32" ht="15.75" customHeight="1" x14ac:dyDescent="0.2">
      <c r="B168" s="60"/>
      <c r="AF168" s="57"/>
    </row>
    <row r="169" spans="2:32" ht="15.75" customHeight="1" x14ac:dyDescent="0.2">
      <c r="B169" s="60"/>
      <c r="AF169" s="57"/>
    </row>
    <row r="170" spans="2:32" ht="15.75" customHeight="1" x14ac:dyDescent="0.2">
      <c r="B170" s="60"/>
      <c r="AF170" s="57"/>
    </row>
    <row r="171" spans="2:32" ht="15.75" customHeight="1" x14ac:dyDescent="0.2">
      <c r="B171" s="60"/>
      <c r="AF171" s="57"/>
    </row>
    <row r="172" spans="2:32" ht="15.75" customHeight="1" x14ac:dyDescent="0.2">
      <c r="B172" s="60"/>
      <c r="AF172" s="57"/>
    </row>
    <row r="173" spans="2:32" ht="15.75" customHeight="1" x14ac:dyDescent="0.2">
      <c r="B173" s="60"/>
      <c r="AF173" s="57"/>
    </row>
    <row r="174" spans="2:32" ht="15.75" customHeight="1" x14ac:dyDescent="0.2">
      <c r="B174" s="60"/>
      <c r="AF174" s="57"/>
    </row>
    <row r="175" spans="2:32" ht="15.75" customHeight="1" x14ac:dyDescent="0.2">
      <c r="B175" s="60"/>
      <c r="AF175" s="57"/>
    </row>
    <row r="176" spans="2:32" ht="15.75" customHeight="1" x14ac:dyDescent="0.2">
      <c r="B176" s="60"/>
      <c r="AF176" s="57"/>
    </row>
    <row r="177" spans="2:32" ht="15.75" customHeight="1" x14ac:dyDescent="0.2">
      <c r="B177" s="60"/>
      <c r="AF177" s="57"/>
    </row>
    <row r="178" spans="2:32" ht="15.75" customHeight="1" x14ac:dyDescent="0.2">
      <c r="B178" s="60"/>
      <c r="AF178" s="57"/>
    </row>
    <row r="179" spans="2:32" ht="15.75" customHeight="1" x14ac:dyDescent="0.2">
      <c r="B179" s="60"/>
      <c r="AF179" s="57"/>
    </row>
    <row r="180" spans="2:32" ht="15.75" customHeight="1" x14ac:dyDescent="0.2">
      <c r="B180" s="60"/>
      <c r="AF180" s="57"/>
    </row>
    <row r="181" spans="2:32" ht="15.75" customHeight="1" x14ac:dyDescent="0.2">
      <c r="B181" s="60"/>
      <c r="AF181" s="57"/>
    </row>
    <row r="182" spans="2:32" ht="15.75" customHeight="1" x14ac:dyDescent="0.2">
      <c r="B182" s="60"/>
      <c r="AF182" s="57"/>
    </row>
    <row r="183" spans="2:32" ht="15.75" customHeight="1" x14ac:dyDescent="0.2">
      <c r="B183" s="60"/>
      <c r="AF183" s="57"/>
    </row>
    <row r="184" spans="2:32" ht="15.75" customHeight="1" x14ac:dyDescent="0.2">
      <c r="B184" s="60"/>
      <c r="AF184" s="57"/>
    </row>
    <row r="185" spans="2:32" ht="15.75" customHeight="1" x14ac:dyDescent="0.2">
      <c r="B185" s="60"/>
      <c r="AF185" s="57"/>
    </row>
    <row r="186" spans="2:32" ht="15.75" customHeight="1" x14ac:dyDescent="0.2">
      <c r="B186" s="60"/>
      <c r="AF186" s="57"/>
    </row>
    <row r="187" spans="2:32" ht="15.75" customHeight="1" x14ac:dyDescent="0.2">
      <c r="B187" s="60"/>
      <c r="AF187" s="57"/>
    </row>
    <row r="188" spans="2:32" ht="15.75" customHeight="1" x14ac:dyDescent="0.2">
      <c r="B188" s="60"/>
      <c r="AF188" s="57"/>
    </row>
    <row r="189" spans="2:32" ht="15.75" customHeight="1" x14ac:dyDescent="0.2">
      <c r="B189" s="60"/>
      <c r="AF189" s="57"/>
    </row>
    <row r="190" spans="2:32" ht="15.75" customHeight="1" x14ac:dyDescent="0.2">
      <c r="B190" s="60"/>
      <c r="AF190" s="57"/>
    </row>
    <row r="191" spans="2:32" ht="15.75" customHeight="1" x14ac:dyDescent="0.2">
      <c r="B191" s="60"/>
      <c r="AF191" s="57"/>
    </row>
    <row r="192" spans="2:32" ht="15.75" customHeight="1" x14ac:dyDescent="0.2">
      <c r="B192" s="60"/>
      <c r="AF192" s="57"/>
    </row>
    <row r="193" spans="2:32" ht="15.75" customHeight="1" x14ac:dyDescent="0.2">
      <c r="B193" s="60"/>
      <c r="AF193" s="57"/>
    </row>
    <row r="194" spans="2:32" ht="15.75" customHeight="1" x14ac:dyDescent="0.2">
      <c r="B194" s="60"/>
      <c r="AF194" s="57"/>
    </row>
    <row r="195" spans="2:32" ht="15.75" customHeight="1" x14ac:dyDescent="0.2">
      <c r="B195" s="60"/>
      <c r="AF195" s="57"/>
    </row>
    <row r="196" spans="2:32" ht="15.75" customHeight="1" x14ac:dyDescent="0.2">
      <c r="B196" s="60"/>
      <c r="AF196" s="57"/>
    </row>
    <row r="197" spans="2:32" ht="15.75" customHeight="1" x14ac:dyDescent="0.2">
      <c r="B197" s="60"/>
      <c r="AF197" s="57"/>
    </row>
    <row r="198" spans="2:32" ht="15.75" customHeight="1" x14ac:dyDescent="0.2">
      <c r="B198" s="60"/>
      <c r="AF198" s="57"/>
    </row>
    <row r="199" spans="2:32" ht="15.75" customHeight="1" x14ac:dyDescent="0.2">
      <c r="B199" s="60"/>
      <c r="AF199" s="57"/>
    </row>
    <row r="200" spans="2:32" ht="15.75" customHeight="1" x14ac:dyDescent="0.2">
      <c r="B200" s="60"/>
      <c r="AF200" s="57"/>
    </row>
    <row r="201" spans="2:32" ht="15.75" customHeight="1" x14ac:dyDescent="0.2">
      <c r="B201" s="60"/>
      <c r="AF201" s="57"/>
    </row>
    <row r="202" spans="2:32" ht="15.75" customHeight="1" x14ac:dyDescent="0.2">
      <c r="B202" s="60"/>
      <c r="AF202" s="57"/>
    </row>
    <row r="203" spans="2:32" ht="15.75" customHeight="1" x14ac:dyDescent="0.2">
      <c r="B203" s="60"/>
      <c r="AF203" s="57"/>
    </row>
    <row r="204" spans="2:32" ht="15.75" customHeight="1" x14ac:dyDescent="0.2">
      <c r="B204" s="60"/>
      <c r="AF204" s="57"/>
    </row>
    <row r="205" spans="2:32" ht="15.75" customHeight="1" x14ac:dyDescent="0.2">
      <c r="B205" s="60"/>
      <c r="AF205" s="57"/>
    </row>
    <row r="206" spans="2:32" ht="15.75" customHeight="1" x14ac:dyDescent="0.2">
      <c r="B206" s="60"/>
      <c r="AF206" s="57"/>
    </row>
    <row r="207" spans="2:32" ht="15.75" customHeight="1" x14ac:dyDescent="0.2">
      <c r="B207" s="60"/>
      <c r="AF207" s="57"/>
    </row>
    <row r="208" spans="2:32" ht="15.75" customHeight="1" x14ac:dyDescent="0.2">
      <c r="B208" s="60"/>
      <c r="AF208" s="57"/>
    </row>
    <row r="209" spans="2:32" ht="15.75" customHeight="1" x14ac:dyDescent="0.2">
      <c r="B209" s="60"/>
      <c r="AF209" s="57"/>
    </row>
    <row r="210" spans="2:32" ht="15.75" customHeight="1" x14ac:dyDescent="0.2">
      <c r="B210" s="60"/>
      <c r="AF210" s="57"/>
    </row>
    <row r="211" spans="2:32" ht="15.75" customHeight="1" x14ac:dyDescent="0.2">
      <c r="B211" s="60"/>
      <c r="AF211" s="57"/>
    </row>
    <row r="212" spans="2:32" ht="15.75" customHeight="1" x14ac:dyDescent="0.2">
      <c r="B212" s="60"/>
      <c r="AF212" s="57"/>
    </row>
    <row r="213" spans="2:32" ht="15.75" customHeight="1" x14ac:dyDescent="0.2">
      <c r="B213" s="60"/>
      <c r="AF213" s="57"/>
    </row>
    <row r="214" spans="2:32" ht="15.75" customHeight="1" x14ac:dyDescent="0.2">
      <c r="B214" s="60"/>
      <c r="AF214" s="57"/>
    </row>
    <row r="215" spans="2:32" ht="15.75" customHeight="1" x14ac:dyDescent="0.2">
      <c r="B215" s="60"/>
      <c r="AF215" s="57"/>
    </row>
    <row r="216" spans="2:32" ht="15.75" customHeight="1" x14ac:dyDescent="0.2">
      <c r="B216" s="60"/>
      <c r="AF216" s="57"/>
    </row>
    <row r="217" spans="2:32" ht="15.75" customHeight="1" x14ac:dyDescent="0.2">
      <c r="B217" s="60"/>
      <c r="AF217" s="57"/>
    </row>
    <row r="218" spans="2:32" ht="15.75" customHeight="1" x14ac:dyDescent="0.2">
      <c r="B218" s="60"/>
      <c r="AF218" s="57"/>
    </row>
    <row r="219" spans="2:32" ht="15.75" customHeight="1" x14ac:dyDescent="0.2">
      <c r="B219" s="60"/>
      <c r="AF219" s="57"/>
    </row>
    <row r="220" spans="2:32" ht="15.75" customHeight="1" x14ac:dyDescent="0.2">
      <c r="B220" s="60"/>
      <c r="AF220" s="57"/>
    </row>
    <row r="221" spans="2:32" ht="15.75" customHeight="1" x14ac:dyDescent="0.2">
      <c r="B221" s="60"/>
      <c r="AF221" s="57"/>
    </row>
    <row r="222" spans="2:32" ht="15.75" customHeight="1" x14ac:dyDescent="0.2">
      <c r="B222" s="60"/>
      <c r="AF222" s="57"/>
    </row>
    <row r="223" spans="2:32" ht="15.75" customHeight="1" x14ac:dyDescent="0.2">
      <c r="B223" s="60"/>
      <c r="AF223" s="57"/>
    </row>
    <row r="224" spans="2:32" ht="15.75" customHeight="1" x14ac:dyDescent="0.2">
      <c r="B224" s="60"/>
      <c r="AF224" s="57"/>
    </row>
    <row r="225" spans="2:32" ht="15.75" customHeight="1" x14ac:dyDescent="0.2">
      <c r="B225" s="60"/>
      <c r="AF225" s="57"/>
    </row>
    <row r="226" spans="2:32" ht="15.75" customHeight="1" x14ac:dyDescent="0.2">
      <c r="B226" s="60"/>
      <c r="AF226" s="57"/>
    </row>
    <row r="227" spans="2:32" ht="15.75" customHeight="1" x14ac:dyDescent="0.2">
      <c r="B227" s="60"/>
      <c r="AF227" s="57"/>
    </row>
    <row r="228" spans="2:32" ht="15.75" customHeight="1" x14ac:dyDescent="0.2">
      <c r="B228" s="60"/>
      <c r="AF228" s="57"/>
    </row>
    <row r="229" spans="2:32" ht="15.75" customHeight="1" x14ac:dyDescent="0.2">
      <c r="B229" s="60"/>
      <c r="AF229" s="57"/>
    </row>
    <row r="230" spans="2:32" ht="15.75" customHeight="1" x14ac:dyDescent="0.2">
      <c r="B230" s="60"/>
      <c r="AF230" s="57"/>
    </row>
    <row r="231" spans="2:32" ht="15.75" customHeight="1" x14ac:dyDescent="0.2">
      <c r="B231" s="60"/>
      <c r="AF231" s="57"/>
    </row>
    <row r="232" spans="2:32" ht="15.75" customHeight="1" x14ac:dyDescent="0.2">
      <c r="B232" s="60"/>
      <c r="AF232" s="57"/>
    </row>
    <row r="233" spans="2:32" ht="15.75" customHeight="1" x14ac:dyDescent="0.2">
      <c r="B233" s="60"/>
      <c r="AF233" s="57"/>
    </row>
    <row r="234" spans="2:32" ht="15.75" customHeight="1" x14ac:dyDescent="0.2">
      <c r="B234" s="60"/>
      <c r="AF234" s="57"/>
    </row>
    <row r="235" spans="2:32" ht="15.75" customHeight="1" x14ac:dyDescent="0.2">
      <c r="B235" s="60"/>
      <c r="AF235" s="57"/>
    </row>
    <row r="236" spans="2:32" ht="15.75" customHeight="1" x14ac:dyDescent="0.2">
      <c r="B236" s="60"/>
      <c r="AF236" s="57"/>
    </row>
    <row r="237" spans="2:32" ht="15.75" customHeight="1" x14ac:dyDescent="0.2">
      <c r="B237" s="60"/>
      <c r="AF237" s="57"/>
    </row>
    <row r="238" spans="2:32" ht="15.75" customHeight="1" x14ac:dyDescent="0.2">
      <c r="B238" s="60"/>
      <c r="AF238" s="57"/>
    </row>
    <row r="239" spans="2:32" ht="15.75" customHeight="1" x14ac:dyDescent="0.2">
      <c r="B239" s="60"/>
      <c r="AF239" s="57"/>
    </row>
    <row r="240" spans="2:32" ht="15.75" customHeight="1" x14ac:dyDescent="0.2">
      <c r="B240" s="60"/>
      <c r="AF240" s="57"/>
    </row>
    <row r="241" spans="2:32" ht="15.75" customHeight="1" x14ac:dyDescent="0.2">
      <c r="B241" s="60"/>
      <c r="AF241" s="57"/>
    </row>
    <row r="242" spans="2:32" ht="15.75" customHeight="1" x14ac:dyDescent="0.2">
      <c r="B242" s="60"/>
      <c r="AF242" s="57"/>
    </row>
    <row r="243" spans="2:32" ht="15.75" customHeight="1" x14ac:dyDescent="0.2">
      <c r="B243" s="60"/>
      <c r="AF243" s="57"/>
    </row>
    <row r="244" spans="2:32" ht="15.75" customHeight="1" x14ac:dyDescent="0.2">
      <c r="B244" s="60"/>
      <c r="AF244" s="57"/>
    </row>
    <row r="245" spans="2:32" ht="15.75" customHeight="1" x14ac:dyDescent="0.2">
      <c r="B245" s="60"/>
      <c r="AF245" s="57"/>
    </row>
    <row r="246" spans="2:32" ht="15.75" customHeight="1" x14ac:dyDescent="0.2">
      <c r="B246" s="60"/>
      <c r="AF246" s="57"/>
    </row>
    <row r="247" spans="2:32" ht="15.75" customHeight="1" x14ac:dyDescent="0.2">
      <c r="B247" s="60"/>
      <c r="AF247" s="57"/>
    </row>
    <row r="248" spans="2:32" ht="15.75" customHeight="1" x14ac:dyDescent="0.2">
      <c r="B248" s="60"/>
      <c r="AF248" s="57"/>
    </row>
    <row r="249" spans="2:32" ht="15.75" customHeight="1" x14ac:dyDescent="0.2">
      <c r="B249" s="60"/>
      <c r="AF249" s="57"/>
    </row>
    <row r="250" spans="2:32" ht="15.75" customHeight="1" x14ac:dyDescent="0.2">
      <c r="B250" s="60"/>
      <c r="AF250" s="57"/>
    </row>
    <row r="251" spans="2:32" ht="15.75" customHeight="1" x14ac:dyDescent="0.2">
      <c r="B251" s="60"/>
      <c r="AF251" s="57"/>
    </row>
    <row r="252" spans="2:32" ht="15.75" customHeight="1" x14ac:dyDescent="0.2">
      <c r="B252" s="60"/>
      <c r="AF252" s="57"/>
    </row>
    <row r="253" spans="2:32" ht="15.75" customHeight="1" x14ac:dyDescent="0.2">
      <c r="B253" s="60"/>
      <c r="AF253" s="57"/>
    </row>
    <row r="254" spans="2:32" ht="15.75" customHeight="1" x14ac:dyDescent="0.2">
      <c r="B254" s="60"/>
      <c r="AF254" s="57"/>
    </row>
    <row r="255" spans="2:32" ht="15.75" customHeight="1" x14ac:dyDescent="0.2">
      <c r="B255" s="60"/>
      <c r="AF255" s="57"/>
    </row>
    <row r="256" spans="2:32" ht="15.75" customHeight="1" x14ac:dyDescent="0.2">
      <c r="B256" s="60"/>
      <c r="AF256" s="57"/>
    </row>
    <row r="257" spans="2:32" ht="15.75" customHeight="1" x14ac:dyDescent="0.2">
      <c r="B257" s="60"/>
      <c r="AF257" s="57"/>
    </row>
    <row r="258" spans="2:32" ht="15.75" customHeight="1" x14ac:dyDescent="0.2">
      <c r="B258" s="60"/>
      <c r="AF258" s="57"/>
    </row>
    <row r="259" spans="2:32" ht="15.75" customHeight="1" x14ac:dyDescent="0.2">
      <c r="B259" s="60"/>
      <c r="AF259" s="57"/>
    </row>
    <row r="260" spans="2:32" ht="15.75" customHeight="1" x14ac:dyDescent="0.2">
      <c r="B260" s="60"/>
      <c r="AF260" s="57"/>
    </row>
    <row r="261" spans="2:32" ht="15.75" customHeight="1" x14ac:dyDescent="0.2">
      <c r="B261" s="60"/>
      <c r="AF261" s="57"/>
    </row>
    <row r="262" spans="2:32" ht="15.75" customHeight="1" x14ac:dyDescent="0.2">
      <c r="B262" s="60"/>
      <c r="AF262" s="57"/>
    </row>
    <row r="263" spans="2:32" ht="15.75" customHeight="1" x14ac:dyDescent="0.2">
      <c r="B263" s="60"/>
      <c r="AF263" s="57"/>
    </row>
    <row r="264" spans="2:32" ht="15.75" customHeight="1" x14ac:dyDescent="0.2">
      <c r="B264" s="60"/>
      <c r="AF264" s="57"/>
    </row>
    <row r="265" spans="2:32" ht="15.75" customHeight="1" x14ac:dyDescent="0.2">
      <c r="B265" s="60"/>
      <c r="AF265" s="57"/>
    </row>
    <row r="266" spans="2:32" ht="15.75" customHeight="1" x14ac:dyDescent="0.2">
      <c r="B266" s="60"/>
      <c r="AF266" s="57"/>
    </row>
    <row r="267" spans="2:32" ht="15.75" customHeight="1" x14ac:dyDescent="0.2">
      <c r="B267" s="60"/>
      <c r="AF267" s="57"/>
    </row>
    <row r="268" spans="2:32" ht="15.75" customHeight="1" x14ac:dyDescent="0.2">
      <c r="B268" s="60"/>
      <c r="AF268" s="57"/>
    </row>
    <row r="269" spans="2:32" ht="15.75" customHeight="1" x14ac:dyDescent="0.2">
      <c r="B269" s="60"/>
      <c r="AF269" s="57"/>
    </row>
    <row r="270" spans="2:32" ht="15.75" customHeight="1" x14ac:dyDescent="0.2">
      <c r="B270" s="60"/>
      <c r="AF270" s="57"/>
    </row>
    <row r="271" spans="2:32" ht="15.75" customHeight="1" x14ac:dyDescent="0.2">
      <c r="B271" s="60"/>
      <c r="AF271" s="57"/>
    </row>
    <row r="272" spans="2:32" ht="15.75" customHeight="1" x14ac:dyDescent="0.2">
      <c r="B272" s="60"/>
      <c r="AF272" s="57"/>
    </row>
    <row r="273" spans="2:32" ht="15.75" customHeight="1" x14ac:dyDescent="0.2">
      <c r="B273" s="60"/>
      <c r="AF273" s="57"/>
    </row>
    <row r="274" spans="2:32" ht="15.75" customHeight="1" x14ac:dyDescent="0.2">
      <c r="B274" s="60"/>
      <c r="AF274" s="57"/>
    </row>
    <row r="275" spans="2:32" ht="15.75" customHeight="1" x14ac:dyDescent="0.2">
      <c r="B275" s="60"/>
      <c r="AF275" s="57"/>
    </row>
    <row r="276" spans="2:32" ht="15.75" customHeight="1" x14ac:dyDescent="0.2">
      <c r="B276" s="60"/>
      <c r="AF276" s="57"/>
    </row>
    <row r="277" spans="2:32" ht="15.75" customHeight="1" x14ac:dyDescent="0.2">
      <c r="B277" s="60"/>
      <c r="AF277" s="57"/>
    </row>
    <row r="278" spans="2:32" ht="15.75" customHeight="1" x14ac:dyDescent="0.2">
      <c r="B278" s="60"/>
      <c r="AF278" s="57"/>
    </row>
    <row r="279" spans="2:32" ht="15.75" customHeight="1" x14ac:dyDescent="0.2">
      <c r="B279" s="60"/>
      <c r="AF279" s="57"/>
    </row>
    <row r="280" spans="2:32" ht="15.75" customHeight="1" x14ac:dyDescent="0.2">
      <c r="B280" s="60"/>
      <c r="AF280" s="57"/>
    </row>
    <row r="281" spans="2:32" ht="15.75" customHeight="1" x14ac:dyDescent="0.2">
      <c r="B281" s="60"/>
      <c r="AF281" s="57"/>
    </row>
    <row r="282" spans="2:32" ht="15.75" customHeight="1" x14ac:dyDescent="0.2">
      <c r="B282" s="60"/>
      <c r="AF282" s="57"/>
    </row>
    <row r="283" spans="2:32" ht="15.75" customHeight="1" x14ac:dyDescent="0.2">
      <c r="B283" s="60"/>
      <c r="AF283" s="57"/>
    </row>
    <row r="284" spans="2:32" ht="15.75" customHeight="1" x14ac:dyDescent="0.2">
      <c r="B284" s="60"/>
      <c r="AF284" s="57"/>
    </row>
    <row r="285" spans="2:32" ht="15.75" customHeight="1" x14ac:dyDescent="0.2">
      <c r="B285" s="60"/>
      <c r="AF285" s="57"/>
    </row>
    <row r="286" spans="2:32" ht="15.75" customHeight="1" x14ac:dyDescent="0.2">
      <c r="B286" s="60"/>
      <c r="AF286" s="57"/>
    </row>
    <row r="287" spans="2:32" ht="15.75" customHeight="1" x14ac:dyDescent="0.2">
      <c r="B287" s="60"/>
      <c r="AF287" s="57"/>
    </row>
    <row r="288" spans="2:32" ht="15.75" customHeight="1" x14ac:dyDescent="0.2">
      <c r="B288" s="60"/>
      <c r="AF288" s="57"/>
    </row>
    <row r="289" spans="2:32" ht="15.75" customHeight="1" x14ac:dyDescent="0.2">
      <c r="B289" s="60"/>
      <c r="AF289" s="57"/>
    </row>
    <row r="290" spans="2:32" ht="15.75" customHeight="1" x14ac:dyDescent="0.2">
      <c r="B290" s="60"/>
      <c r="AF290" s="57"/>
    </row>
    <row r="291" spans="2:32" ht="15.75" customHeight="1" x14ac:dyDescent="0.2">
      <c r="B291" s="60"/>
      <c r="AF291" s="57"/>
    </row>
    <row r="292" spans="2:32" ht="15.75" customHeight="1" x14ac:dyDescent="0.2">
      <c r="B292" s="60"/>
      <c r="AF292" s="57"/>
    </row>
    <row r="293" spans="2:32" ht="15.75" customHeight="1" x14ac:dyDescent="0.2">
      <c r="B293" s="60"/>
      <c r="AF293" s="57"/>
    </row>
    <row r="294" spans="2:32" ht="15.75" customHeight="1" x14ac:dyDescent="0.2">
      <c r="B294" s="60"/>
      <c r="AF294" s="57"/>
    </row>
    <row r="295" spans="2:32" ht="15.75" customHeight="1" x14ac:dyDescent="0.2">
      <c r="B295" s="60"/>
      <c r="AF295" s="57"/>
    </row>
    <row r="296" spans="2:32" ht="15.75" customHeight="1" x14ac:dyDescent="0.2">
      <c r="B296" s="60"/>
      <c r="AF296" s="57"/>
    </row>
    <row r="297" spans="2:32" ht="15.75" customHeight="1" x14ac:dyDescent="0.2">
      <c r="B297" s="60"/>
      <c r="AF297" s="57"/>
    </row>
    <row r="298" spans="2:32" ht="15.75" customHeight="1" x14ac:dyDescent="0.2">
      <c r="B298" s="60"/>
      <c r="AF298" s="57"/>
    </row>
    <row r="299" spans="2:32" ht="15.75" customHeight="1" x14ac:dyDescent="0.2">
      <c r="B299" s="60"/>
      <c r="AF299" s="57"/>
    </row>
    <row r="300" spans="2:32" ht="15.75" customHeight="1" x14ac:dyDescent="0.2">
      <c r="B300" s="60"/>
      <c r="AF300" s="57"/>
    </row>
    <row r="301" spans="2:32" ht="15.75" customHeight="1" x14ac:dyDescent="0.2">
      <c r="B301" s="60"/>
      <c r="AF301" s="57"/>
    </row>
    <row r="302" spans="2:32" ht="15.75" customHeight="1" x14ac:dyDescent="0.2">
      <c r="B302" s="60"/>
      <c r="AF302" s="57"/>
    </row>
    <row r="303" spans="2:32" ht="15.75" customHeight="1" x14ac:dyDescent="0.2">
      <c r="B303" s="60"/>
      <c r="AF303" s="57"/>
    </row>
    <row r="304" spans="2:32" ht="15.75" customHeight="1" x14ac:dyDescent="0.2">
      <c r="B304" s="60"/>
      <c r="AF304" s="57"/>
    </row>
    <row r="305" spans="2:32" ht="15.75" customHeight="1" x14ac:dyDescent="0.2">
      <c r="B305" s="60"/>
      <c r="AF305" s="57"/>
    </row>
    <row r="306" spans="2:32" ht="15.75" customHeight="1" x14ac:dyDescent="0.2">
      <c r="B306" s="60"/>
      <c r="AF306" s="57"/>
    </row>
    <row r="307" spans="2:32" ht="15.75" customHeight="1" x14ac:dyDescent="0.2">
      <c r="B307" s="60"/>
      <c r="AF307" s="57"/>
    </row>
    <row r="308" spans="2:32" ht="15.75" customHeight="1" x14ac:dyDescent="0.2">
      <c r="B308" s="60"/>
      <c r="AF308" s="57"/>
    </row>
    <row r="309" spans="2:32" ht="15.75" customHeight="1" x14ac:dyDescent="0.2">
      <c r="B309" s="60"/>
      <c r="AF309" s="57"/>
    </row>
    <row r="310" spans="2:32" ht="15.75" customHeight="1" x14ac:dyDescent="0.2">
      <c r="B310" s="60"/>
      <c r="AF310" s="57"/>
    </row>
    <row r="311" spans="2:32" ht="15.75" customHeight="1" x14ac:dyDescent="0.2">
      <c r="B311" s="60"/>
      <c r="AF311" s="57"/>
    </row>
    <row r="312" spans="2:32" ht="15.75" customHeight="1" x14ac:dyDescent="0.2">
      <c r="B312" s="60"/>
      <c r="AF312" s="57"/>
    </row>
    <row r="313" spans="2:32" ht="15.75" customHeight="1" x14ac:dyDescent="0.2">
      <c r="B313" s="60"/>
      <c r="AF313" s="57"/>
    </row>
    <row r="314" spans="2:32" ht="15.75" customHeight="1" x14ac:dyDescent="0.2">
      <c r="B314" s="60"/>
      <c r="AF314" s="57"/>
    </row>
    <row r="315" spans="2:32" ht="15.75" customHeight="1" x14ac:dyDescent="0.2">
      <c r="B315" s="60"/>
      <c r="AF315" s="57"/>
    </row>
    <row r="316" spans="2:32" ht="15.75" customHeight="1" x14ac:dyDescent="0.2">
      <c r="B316" s="60"/>
      <c r="AF316" s="57"/>
    </row>
    <row r="317" spans="2:32" ht="15.75" customHeight="1" x14ac:dyDescent="0.2">
      <c r="B317" s="60"/>
      <c r="AF317" s="57"/>
    </row>
    <row r="318" spans="2:32" ht="15.75" customHeight="1" x14ac:dyDescent="0.2">
      <c r="B318" s="60"/>
      <c r="AF318" s="57"/>
    </row>
    <row r="319" spans="2:32" ht="15.75" customHeight="1" x14ac:dyDescent="0.2">
      <c r="B319" s="60"/>
      <c r="AF319" s="57"/>
    </row>
    <row r="320" spans="2:32" ht="15.75" customHeight="1" x14ac:dyDescent="0.2">
      <c r="B320" s="60"/>
      <c r="AF320" s="57"/>
    </row>
    <row r="321" spans="2:32" ht="15.75" customHeight="1" x14ac:dyDescent="0.2">
      <c r="B321" s="60"/>
      <c r="AF321" s="57"/>
    </row>
    <row r="322" spans="2:32" ht="15.75" customHeight="1" x14ac:dyDescent="0.2">
      <c r="B322" s="60"/>
      <c r="AF322" s="57"/>
    </row>
    <row r="323" spans="2:32" ht="15.75" customHeight="1" x14ac:dyDescent="0.2">
      <c r="B323" s="60"/>
      <c r="AF323" s="57"/>
    </row>
    <row r="324" spans="2:32" ht="15.75" customHeight="1" x14ac:dyDescent="0.2">
      <c r="B324" s="60"/>
      <c r="AF324" s="57"/>
    </row>
    <row r="325" spans="2:32" ht="15.75" customHeight="1" x14ac:dyDescent="0.2">
      <c r="B325" s="60"/>
      <c r="AF325" s="57"/>
    </row>
    <row r="326" spans="2:32" ht="15.75" customHeight="1" x14ac:dyDescent="0.2">
      <c r="B326" s="60"/>
      <c r="AF326" s="57"/>
    </row>
    <row r="327" spans="2:32" ht="15.75" customHeight="1" x14ac:dyDescent="0.2">
      <c r="B327" s="60"/>
      <c r="AF327" s="57"/>
    </row>
    <row r="328" spans="2:32" ht="15.75" customHeight="1" x14ac:dyDescent="0.2">
      <c r="B328" s="60"/>
      <c r="AF328" s="57"/>
    </row>
    <row r="329" spans="2:32" ht="15.75" customHeight="1" x14ac:dyDescent="0.2">
      <c r="B329" s="60"/>
      <c r="AF329" s="57"/>
    </row>
    <row r="330" spans="2:32" ht="15.75" customHeight="1" x14ac:dyDescent="0.2">
      <c r="B330" s="60"/>
      <c r="AF330" s="57"/>
    </row>
    <row r="331" spans="2:32" ht="15.75" customHeight="1" x14ac:dyDescent="0.2">
      <c r="B331" s="60"/>
      <c r="AF331" s="57"/>
    </row>
    <row r="332" spans="2:32" ht="15.75" customHeight="1" x14ac:dyDescent="0.2">
      <c r="B332" s="60"/>
      <c r="AF332" s="57"/>
    </row>
    <row r="333" spans="2:32" ht="15.75" customHeight="1" x14ac:dyDescent="0.2">
      <c r="B333" s="60"/>
      <c r="AF333" s="57"/>
    </row>
    <row r="334" spans="2:32" ht="15.75" customHeight="1" x14ac:dyDescent="0.2">
      <c r="B334" s="60"/>
      <c r="AF334" s="57"/>
    </row>
    <row r="335" spans="2:32" ht="15.75" customHeight="1" x14ac:dyDescent="0.2">
      <c r="B335" s="60"/>
      <c r="AF335" s="57"/>
    </row>
    <row r="336" spans="2:32" ht="15.75" customHeight="1" x14ac:dyDescent="0.2">
      <c r="B336" s="60"/>
      <c r="AF336" s="57"/>
    </row>
    <row r="337" spans="2:32" ht="15.75" customHeight="1" x14ac:dyDescent="0.2">
      <c r="B337" s="60"/>
      <c r="AF337" s="57"/>
    </row>
    <row r="338" spans="2:32" ht="15.75" customHeight="1" x14ac:dyDescent="0.2">
      <c r="B338" s="60"/>
      <c r="AF338" s="57"/>
    </row>
    <row r="339" spans="2:32" ht="15.75" customHeight="1" x14ac:dyDescent="0.2">
      <c r="B339" s="60"/>
      <c r="AF339" s="57"/>
    </row>
    <row r="340" spans="2:32" ht="15.75" customHeight="1" x14ac:dyDescent="0.2">
      <c r="B340" s="60"/>
      <c r="AF340" s="57"/>
    </row>
    <row r="341" spans="2:32" ht="15.75" customHeight="1" x14ac:dyDescent="0.2">
      <c r="B341" s="60"/>
      <c r="AF341" s="57"/>
    </row>
    <row r="342" spans="2:32" ht="15.75" customHeight="1" x14ac:dyDescent="0.2">
      <c r="B342" s="60"/>
      <c r="AF342" s="57"/>
    </row>
    <row r="343" spans="2:32" ht="15.75" customHeight="1" x14ac:dyDescent="0.2">
      <c r="B343" s="60"/>
      <c r="AF343" s="57"/>
    </row>
    <row r="344" spans="2:32" ht="15.75" customHeight="1" x14ac:dyDescent="0.2">
      <c r="B344" s="60"/>
      <c r="AF344" s="57"/>
    </row>
    <row r="345" spans="2:32" ht="15.75" customHeight="1" x14ac:dyDescent="0.2">
      <c r="B345" s="60"/>
      <c r="AF345" s="57"/>
    </row>
    <row r="346" spans="2:32" ht="15.75" customHeight="1" x14ac:dyDescent="0.2">
      <c r="B346" s="60"/>
      <c r="AF346" s="57"/>
    </row>
    <row r="347" spans="2:32" ht="15.75" customHeight="1" x14ac:dyDescent="0.2">
      <c r="B347" s="60"/>
      <c r="AF347" s="57"/>
    </row>
    <row r="348" spans="2:32" ht="15.75" customHeight="1" x14ac:dyDescent="0.2">
      <c r="B348" s="60"/>
      <c r="AF348" s="57"/>
    </row>
    <row r="349" spans="2:32" ht="15.75" customHeight="1" x14ac:dyDescent="0.2">
      <c r="B349" s="60"/>
      <c r="AF349" s="57"/>
    </row>
    <row r="350" spans="2:32" ht="15.75" customHeight="1" x14ac:dyDescent="0.2">
      <c r="B350" s="60"/>
      <c r="AF350" s="57"/>
    </row>
    <row r="351" spans="2:32" ht="15.75" customHeight="1" x14ac:dyDescent="0.2">
      <c r="B351" s="60"/>
      <c r="AF351" s="57"/>
    </row>
    <row r="352" spans="2:32" ht="15.75" customHeight="1" x14ac:dyDescent="0.2">
      <c r="B352" s="60"/>
      <c r="AF352" s="57"/>
    </row>
    <row r="353" spans="2:32" ht="15.75" customHeight="1" x14ac:dyDescent="0.2">
      <c r="B353" s="60"/>
      <c r="AF353" s="57"/>
    </row>
    <row r="354" spans="2:32" ht="15.75" customHeight="1" x14ac:dyDescent="0.2">
      <c r="B354" s="60"/>
      <c r="AF354" s="57"/>
    </row>
    <row r="355" spans="2:32" ht="15.75" customHeight="1" x14ac:dyDescent="0.2">
      <c r="B355" s="60"/>
      <c r="AF355" s="57"/>
    </row>
    <row r="356" spans="2:32" ht="15.75" customHeight="1" x14ac:dyDescent="0.2">
      <c r="B356" s="60"/>
      <c r="AF356" s="57"/>
    </row>
    <row r="357" spans="2:32" ht="15.75" customHeight="1" x14ac:dyDescent="0.2">
      <c r="B357" s="60"/>
      <c r="AF357" s="57"/>
    </row>
    <row r="358" spans="2:32" ht="15.75" customHeight="1" x14ac:dyDescent="0.2">
      <c r="B358" s="60"/>
      <c r="AF358" s="57"/>
    </row>
    <row r="359" spans="2:32" ht="15.75" customHeight="1" x14ac:dyDescent="0.2">
      <c r="B359" s="60"/>
      <c r="AF359" s="57"/>
    </row>
    <row r="360" spans="2:32" ht="15.75" customHeight="1" x14ac:dyDescent="0.2">
      <c r="B360" s="60"/>
      <c r="AF360" s="57"/>
    </row>
    <row r="361" spans="2:32" ht="15.75" customHeight="1" x14ac:dyDescent="0.2">
      <c r="B361" s="60"/>
      <c r="AF361" s="57"/>
    </row>
    <row r="362" spans="2:32" ht="15.75" customHeight="1" x14ac:dyDescent="0.2">
      <c r="B362" s="60"/>
      <c r="AF362" s="57"/>
    </row>
    <row r="363" spans="2:32" ht="15.75" customHeight="1" x14ac:dyDescent="0.2">
      <c r="B363" s="60"/>
      <c r="AF363" s="57"/>
    </row>
    <row r="364" spans="2:32" ht="15.75" customHeight="1" x14ac:dyDescent="0.2">
      <c r="B364" s="60"/>
      <c r="AF364" s="57"/>
    </row>
    <row r="365" spans="2:32" ht="15.75" customHeight="1" x14ac:dyDescent="0.2">
      <c r="B365" s="60"/>
      <c r="AF365" s="57"/>
    </row>
    <row r="366" spans="2:32" ht="15.75" customHeight="1" x14ac:dyDescent="0.2">
      <c r="B366" s="60"/>
      <c r="AF366" s="57"/>
    </row>
    <row r="367" spans="2:32" ht="15.75" customHeight="1" x14ac:dyDescent="0.2">
      <c r="B367" s="60"/>
      <c r="AF367" s="57"/>
    </row>
    <row r="368" spans="2:32" ht="15.75" customHeight="1" x14ac:dyDescent="0.2">
      <c r="B368" s="60"/>
      <c r="AF368" s="57"/>
    </row>
    <row r="369" spans="2:32" ht="15.75" customHeight="1" x14ac:dyDescent="0.2">
      <c r="B369" s="60"/>
      <c r="AF369" s="57"/>
    </row>
    <row r="370" spans="2:32" ht="15.75" customHeight="1" x14ac:dyDescent="0.2">
      <c r="B370" s="60"/>
      <c r="AF370" s="57"/>
    </row>
    <row r="371" spans="2:32" ht="15.75" customHeight="1" x14ac:dyDescent="0.2">
      <c r="B371" s="60"/>
      <c r="AF371" s="57"/>
    </row>
    <row r="372" spans="2:32" ht="15.75" customHeight="1" x14ac:dyDescent="0.2">
      <c r="B372" s="60"/>
      <c r="AF372" s="57"/>
    </row>
    <row r="373" spans="2:32" ht="15.75" customHeight="1" x14ac:dyDescent="0.2">
      <c r="B373" s="60"/>
      <c r="AF373" s="57"/>
    </row>
    <row r="374" spans="2:32" ht="15.75" customHeight="1" x14ac:dyDescent="0.2">
      <c r="B374" s="60"/>
      <c r="AF374" s="57"/>
    </row>
    <row r="375" spans="2:32" ht="15.75" customHeight="1" x14ac:dyDescent="0.2">
      <c r="B375" s="60"/>
      <c r="AF375" s="57"/>
    </row>
    <row r="376" spans="2:32" ht="15.75" customHeight="1" x14ac:dyDescent="0.2">
      <c r="B376" s="60"/>
      <c r="AF376" s="57"/>
    </row>
    <row r="377" spans="2:32" ht="15.75" customHeight="1" x14ac:dyDescent="0.2">
      <c r="B377" s="60"/>
      <c r="AF377" s="57"/>
    </row>
    <row r="378" spans="2:32" ht="15.75" customHeight="1" x14ac:dyDescent="0.2">
      <c r="B378" s="60"/>
      <c r="AF378" s="57"/>
    </row>
    <row r="379" spans="2:32" ht="15.75" customHeight="1" x14ac:dyDescent="0.2">
      <c r="B379" s="60"/>
      <c r="AF379" s="57"/>
    </row>
    <row r="380" spans="2:32" ht="15.75" customHeight="1" x14ac:dyDescent="0.2">
      <c r="B380" s="60"/>
      <c r="AF380" s="57"/>
    </row>
    <row r="381" spans="2:32" ht="15.75" customHeight="1" x14ac:dyDescent="0.2">
      <c r="B381" s="60"/>
      <c r="AF381" s="57"/>
    </row>
    <row r="382" spans="2:32" ht="15.75" customHeight="1" x14ac:dyDescent="0.2">
      <c r="B382" s="60"/>
      <c r="AF382" s="57"/>
    </row>
    <row r="383" spans="2:32" ht="15.75" customHeight="1" x14ac:dyDescent="0.2">
      <c r="B383" s="60"/>
      <c r="AF383" s="57"/>
    </row>
    <row r="384" spans="2:32" ht="15.75" customHeight="1" x14ac:dyDescent="0.2">
      <c r="B384" s="60"/>
      <c r="AF384" s="57"/>
    </row>
    <row r="385" spans="2:32" ht="15.75" customHeight="1" x14ac:dyDescent="0.2">
      <c r="B385" s="60"/>
      <c r="AF385" s="57"/>
    </row>
    <row r="386" spans="2:32" ht="15.75" customHeight="1" x14ac:dyDescent="0.2">
      <c r="B386" s="60"/>
      <c r="AF386" s="57"/>
    </row>
    <row r="387" spans="2:32" ht="15.75" customHeight="1" x14ac:dyDescent="0.2">
      <c r="B387" s="60"/>
      <c r="AF387" s="57"/>
    </row>
    <row r="388" spans="2:32" ht="15.75" customHeight="1" x14ac:dyDescent="0.2">
      <c r="B388" s="60"/>
      <c r="AF388" s="57"/>
    </row>
    <row r="389" spans="2:32" ht="15.75" customHeight="1" x14ac:dyDescent="0.2">
      <c r="B389" s="60"/>
      <c r="AF389" s="57"/>
    </row>
    <row r="390" spans="2:32" ht="15.75" customHeight="1" x14ac:dyDescent="0.2">
      <c r="B390" s="60"/>
      <c r="AF390" s="57"/>
    </row>
    <row r="391" spans="2:32" ht="15.75" customHeight="1" x14ac:dyDescent="0.2">
      <c r="B391" s="60"/>
      <c r="AF391" s="57"/>
    </row>
    <row r="392" spans="2:32" ht="15.75" customHeight="1" x14ac:dyDescent="0.2">
      <c r="B392" s="60"/>
      <c r="AF392" s="57"/>
    </row>
    <row r="393" spans="2:32" ht="15.75" customHeight="1" x14ac:dyDescent="0.2">
      <c r="B393" s="60"/>
      <c r="AF393" s="57"/>
    </row>
    <row r="394" spans="2:32" ht="15.75" customHeight="1" x14ac:dyDescent="0.2">
      <c r="B394" s="60"/>
      <c r="AF394" s="57"/>
    </row>
    <row r="395" spans="2:32" ht="15.75" customHeight="1" x14ac:dyDescent="0.2">
      <c r="B395" s="60"/>
      <c r="AF395" s="57"/>
    </row>
    <row r="396" spans="2:32" ht="15.75" customHeight="1" x14ac:dyDescent="0.2">
      <c r="B396" s="60"/>
      <c r="AF396" s="57"/>
    </row>
    <row r="397" spans="2:32" ht="15.75" customHeight="1" x14ac:dyDescent="0.2">
      <c r="B397" s="60"/>
      <c r="AF397" s="57"/>
    </row>
    <row r="398" spans="2:32" ht="15.75" customHeight="1" x14ac:dyDescent="0.2">
      <c r="B398" s="60"/>
      <c r="AF398" s="57"/>
    </row>
    <row r="399" spans="2:32" ht="15.75" customHeight="1" x14ac:dyDescent="0.2">
      <c r="B399" s="60"/>
      <c r="AF399" s="57"/>
    </row>
    <row r="400" spans="2:32" ht="15.75" customHeight="1" x14ac:dyDescent="0.2">
      <c r="B400" s="60"/>
      <c r="AF400" s="57"/>
    </row>
    <row r="401" spans="2:32" ht="15.75" customHeight="1" x14ac:dyDescent="0.2">
      <c r="B401" s="60"/>
      <c r="AF401" s="57"/>
    </row>
    <row r="402" spans="2:32" ht="15.75" customHeight="1" x14ac:dyDescent="0.2">
      <c r="B402" s="60"/>
      <c r="AF402" s="57"/>
    </row>
    <row r="403" spans="2:32" ht="15.75" customHeight="1" x14ac:dyDescent="0.2">
      <c r="B403" s="60"/>
      <c r="AF403" s="57"/>
    </row>
    <row r="404" spans="2:32" ht="15.75" customHeight="1" x14ac:dyDescent="0.2">
      <c r="B404" s="60"/>
      <c r="AF404" s="57"/>
    </row>
    <row r="405" spans="2:32" ht="15.75" customHeight="1" x14ac:dyDescent="0.2">
      <c r="B405" s="60"/>
      <c r="AF405" s="57"/>
    </row>
    <row r="406" spans="2:32" ht="15.75" customHeight="1" x14ac:dyDescent="0.2">
      <c r="B406" s="60"/>
      <c r="AF406" s="57"/>
    </row>
    <row r="407" spans="2:32" ht="15.75" customHeight="1" x14ac:dyDescent="0.2">
      <c r="B407" s="60"/>
      <c r="AF407" s="57"/>
    </row>
    <row r="408" spans="2:32" ht="15.75" customHeight="1" x14ac:dyDescent="0.2">
      <c r="B408" s="60"/>
      <c r="AF408" s="57"/>
    </row>
    <row r="409" spans="2:32" ht="15.75" customHeight="1" x14ac:dyDescent="0.2">
      <c r="B409" s="60"/>
      <c r="AF409" s="57"/>
    </row>
    <row r="410" spans="2:32" ht="15.75" customHeight="1" x14ac:dyDescent="0.2">
      <c r="B410" s="60"/>
      <c r="AF410" s="57"/>
    </row>
    <row r="411" spans="2:32" ht="15.75" customHeight="1" x14ac:dyDescent="0.2">
      <c r="B411" s="60"/>
      <c r="AF411" s="57"/>
    </row>
    <row r="412" spans="2:32" ht="15.75" customHeight="1" x14ac:dyDescent="0.2">
      <c r="B412" s="60"/>
      <c r="AF412" s="57"/>
    </row>
    <row r="413" spans="2:32" ht="15.75" customHeight="1" x14ac:dyDescent="0.2">
      <c r="B413" s="60"/>
      <c r="AF413" s="57"/>
    </row>
    <row r="414" spans="2:32" ht="15.75" customHeight="1" x14ac:dyDescent="0.2">
      <c r="B414" s="60"/>
      <c r="AF414" s="57"/>
    </row>
    <row r="415" spans="2:32" ht="15.75" customHeight="1" x14ac:dyDescent="0.2">
      <c r="B415" s="60"/>
      <c r="AF415" s="57"/>
    </row>
    <row r="416" spans="2:32" ht="15.75" customHeight="1" x14ac:dyDescent="0.2">
      <c r="B416" s="60"/>
      <c r="AF416" s="57"/>
    </row>
    <row r="417" spans="2:32" ht="15.75" customHeight="1" x14ac:dyDescent="0.2">
      <c r="B417" s="60"/>
      <c r="AF417" s="57"/>
    </row>
    <row r="418" spans="2:32" ht="15.75" customHeight="1" x14ac:dyDescent="0.2">
      <c r="B418" s="60"/>
      <c r="AF418" s="57"/>
    </row>
    <row r="419" spans="2:32" ht="15.75" customHeight="1" x14ac:dyDescent="0.2">
      <c r="B419" s="60"/>
      <c r="AF419" s="57"/>
    </row>
    <row r="420" spans="2:32" ht="15.75" customHeight="1" x14ac:dyDescent="0.2">
      <c r="B420" s="60"/>
      <c r="AF420" s="57"/>
    </row>
    <row r="421" spans="2:32" ht="15.75" customHeight="1" x14ac:dyDescent="0.2">
      <c r="B421" s="60"/>
      <c r="AF421" s="57"/>
    </row>
    <row r="422" spans="2:32" ht="15.75" customHeight="1" x14ac:dyDescent="0.2">
      <c r="B422" s="60"/>
      <c r="AF422" s="57"/>
    </row>
    <row r="423" spans="2:32" ht="15.75" customHeight="1" x14ac:dyDescent="0.2">
      <c r="B423" s="60"/>
      <c r="AF423" s="57"/>
    </row>
    <row r="424" spans="2:32" ht="15.75" customHeight="1" x14ac:dyDescent="0.2">
      <c r="B424" s="60"/>
      <c r="AF424" s="57"/>
    </row>
    <row r="425" spans="2:32" ht="15.75" customHeight="1" x14ac:dyDescent="0.2">
      <c r="B425" s="60"/>
      <c r="AF425" s="57"/>
    </row>
    <row r="426" spans="2:32" ht="15.75" customHeight="1" x14ac:dyDescent="0.2">
      <c r="B426" s="60"/>
      <c r="AF426" s="57"/>
    </row>
    <row r="427" spans="2:32" ht="15.75" customHeight="1" x14ac:dyDescent="0.2">
      <c r="B427" s="60"/>
      <c r="AF427" s="57"/>
    </row>
    <row r="428" spans="2:32" ht="15.75" customHeight="1" x14ac:dyDescent="0.2">
      <c r="B428" s="60"/>
      <c r="AF428" s="57"/>
    </row>
    <row r="429" spans="2:32" ht="15.75" customHeight="1" x14ac:dyDescent="0.2">
      <c r="B429" s="60"/>
      <c r="AF429" s="57"/>
    </row>
    <row r="430" spans="2:32" ht="15.75" customHeight="1" x14ac:dyDescent="0.2">
      <c r="B430" s="60"/>
      <c r="AF430" s="57"/>
    </row>
    <row r="431" spans="2:32" ht="15.75" customHeight="1" x14ac:dyDescent="0.2">
      <c r="B431" s="60"/>
      <c r="AF431" s="57"/>
    </row>
    <row r="432" spans="2:32" ht="15.75" customHeight="1" x14ac:dyDescent="0.2">
      <c r="B432" s="60"/>
      <c r="AF432" s="57"/>
    </row>
    <row r="433" spans="2:32" ht="15.75" customHeight="1" x14ac:dyDescent="0.2">
      <c r="B433" s="60"/>
      <c r="AF433" s="57"/>
    </row>
    <row r="434" spans="2:32" ht="15.75" customHeight="1" x14ac:dyDescent="0.2">
      <c r="B434" s="60"/>
      <c r="AF434" s="57"/>
    </row>
    <row r="435" spans="2:32" ht="15.75" customHeight="1" x14ac:dyDescent="0.2">
      <c r="B435" s="60"/>
      <c r="AF435" s="57"/>
    </row>
    <row r="436" spans="2:32" ht="15.75" customHeight="1" x14ac:dyDescent="0.2">
      <c r="B436" s="60"/>
      <c r="AF436" s="57"/>
    </row>
    <row r="437" spans="2:32" ht="15.75" customHeight="1" x14ac:dyDescent="0.2">
      <c r="B437" s="60"/>
      <c r="AF437" s="57"/>
    </row>
    <row r="438" spans="2:32" ht="15.75" customHeight="1" x14ac:dyDescent="0.2">
      <c r="B438" s="60"/>
      <c r="AF438" s="57"/>
    </row>
    <row r="439" spans="2:32" ht="15.75" customHeight="1" x14ac:dyDescent="0.2">
      <c r="B439" s="60"/>
      <c r="AF439" s="57"/>
    </row>
    <row r="440" spans="2:32" ht="15.75" customHeight="1" x14ac:dyDescent="0.2">
      <c r="B440" s="60"/>
      <c r="AF440" s="57"/>
    </row>
    <row r="441" spans="2:32" ht="15.75" customHeight="1" x14ac:dyDescent="0.2">
      <c r="B441" s="60"/>
      <c r="AF441" s="57"/>
    </row>
    <row r="442" spans="2:32" ht="15.75" customHeight="1" x14ac:dyDescent="0.2">
      <c r="B442" s="60"/>
      <c r="AF442" s="57"/>
    </row>
    <row r="443" spans="2:32" ht="15.75" customHeight="1" x14ac:dyDescent="0.2">
      <c r="B443" s="60"/>
      <c r="AF443" s="57"/>
    </row>
    <row r="444" spans="2:32" ht="15.75" customHeight="1" x14ac:dyDescent="0.2">
      <c r="B444" s="60"/>
      <c r="AF444" s="57"/>
    </row>
    <row r="445" spans="2:32" ht="15.75" customHeight="1" x14ac:dyDescent="0.2">
      <c r="B445" s="60"/>
      <c r="AF445" s="57"/>
    </row>
    <row r="446" spans="2:32" ht="15.75" customHeight="1" x14ac:dyDescent="0.2">
      <c r="B446" s="60"/>
      <c r="AF446" s="57"/>
    </row>
    <row r="447" spans="2:32" ht="15.75" customHeight="1" x14ac:dyDescent="0.2">
      <c r="B447" s="60"/>
      <c r="AF447" s="57"/>
    </row>
    <row r="448" spans="2:32" ht="15.75" customHeight="1" x14ac:dyDescent="0.2">
      <c r="B448" s="60"/>
      <c r="AF448" s="57"/>
    </row>
    <row r="449" spans="2:32" ht="15.75" customHeight="1" x14ac:dyDescent="0.2">
      <c r="B449" s="60"/>
      <c r="AF449" s="57"/>
    </row>
    <row r="450" spans="2:32" ht="15.75" customHeight="1" x14ac:dyDescent="0.2">
      <c r="B450" s="60"/>
      <c r="AF450" s="57"/>
    </row>
    <row r="451" spans="2:32" ht="15.75" customHeight="1" x14ac:dyDescent="0.2">
      <c r="B451" s="60"/>
      <c r="AF451" s="57"/>
    </row>
    <row r="452" spans="2:32" ht="15.75" customHeight="1" x14ac:dyDescent="0.2">
      <c r="B452" s="60"/>
      <c r="AF452" s="57"/>
    </row>
    <row r="453" spans="2:32" ht="15.75" customHeight="1" x14ac:dyDescent="0.2">
      <c r="B453" s="60"/>
      <c r="AF453" s="57"/>
    </row>
    <row r="454" spans="2:32" ht="15.75" customHeight="1" x14ac:dyDescent="0.2">
      <c r="B454" s="60"/>
      <c r="AF454" s="57"/>
    </row>
    <row r="455" spans="2:32" ht="15.75" customHeight="1" x14ac:dyDescent="0.2">
      <c r="B455" s="60"/>
      <c r="AF455" s="57"/>
    </row>
    <row r="456" spans="2:32" ht="15.75" customHeight="1" x14ac:dyDescent="0.2">
      <c r="B456" s="60"/>
      <c r="AF456" s="57"/>
    </row>
    <row r="457" spans="2:32" ht="15.75" customHeight="1" x14ac:dyDescent="0.2">
      <c r="B457" s="60"/>
      <c r="AF457" s="57"/>
    </row>
    <row r="458" spans="2:32" ht="15.75" customHeight="1" x14ac:dyDescent="0.2">
      <c r="B458" s="60"/>
      <c r="AF458" s="57"/>
    </row>
    <row r="459" spans="2:32" ht="15.75" customHeight="1" x14ac:dyDescent="0.2">
      <c r="B459" s="60"/>
      <c r="AF459" s="57"/>
    </row>
    <row r="460" spans="2:32" ht="15.75" customHeight="1" x14ac:dyDescent="0.2">
      <c r="B460" s="60"/>
      <c r="AF460" s="57"/>
    </row>
    <row r="461" spans="2:32" ht="15.75" customHeight="1" x14ac:dyDescent="0.2">
      <c r="B461" s="60"/>
      <c r="AF461" s="57"/>
    </row>
    <row r="462" spans="2:32" ht="15.75" customHeight="1" x14ac:dyDescent="0.2">
      <c r="B462" s="60"/>
      <c r="AF462" s="57"/>
    </row>
    <row r="463" spans="2:32" ht="15.75" customHeight="1" x14ac:dyDescent="0.2">
      <c r="B463" s="60"/>
      <c r="AF463" s="57"/>
    </row>
    <row r="464" spans="2:32" ht="15.75" customHeight="1" x14ac:dyDescent="0.2">
      <c r="B464" s="60"/>
      <c r="AF464" s="57"/>
    </row>
    <row r="465" spans="2:32" ht="15.75" customHeight="1" x14ac:dyDescent="0.2">
      <c r="B465" s="60"/>
      <c r="AF465" s="57"/>
    </row>
    <row r="466" spans="2:32" ht="15.75" customHeight="1" x14ac:dyDescent="0.2">
      <c r="B466" s="60"/>
      <c r="AF466" s="57"/>
    </row>
    <row r="467" spans="2:32" ht="15.75" customHeight="1" x14ac:dyDescent="0.2">
      <c r="B467" s="60"/>
      <c r="AF467" s="57"/>
    </row>
    <row r="468" spans="2:32" ht="15.75" customHeight="1" x14ac:dyDescent="0.2">
      <c r="B468" s="60"/>
      <c r="AF468" s="57"/>
    </row>
    <row r="469" spans="2:32" ht="15.75" customHeight="1" x14ac:dyDescent="0.2">
      <c r="B469" s="60"/>
      <c r="AF469" s="57"/>
    </row>
    <row r="470" spans="2:32" ht="15.75" customHeight="1" x14ac:dyDescent="0.2">
      <c r="B470" s="60"/>
      <c r="AF470" s="57"/>
    </row>
    <row r="471" spans="2:32" ht="15.75" customHeight="1" x14ac:dyDescent="0.2">
      <c r="B471" s="60"/>
      <c r="AF471" s="57"/>
    </row>
    <row r="472" spans="2:32" ht="15.75" customHeight="1" x14ac:dyDescent="0.2">
      <c r="B472" s="60"/>
      <c r="AF472" s="57"/>
    </row>
    <row r="473" spans="2:32" ht="15.75" customHeight="1" x14ac:dyDescent="0.2">
      <c r="B473" s="60"/>
      <c r="AF473" s="57"/>
    </row>
    <row r="474" spans="2:32" ht="15.75" customHeight="1" x14ac:dyDescent="0.2">
      <c r="B474" s="60"/>
      <c r="AF474" s="57"/>
    </row>
    <row r="475" spans="2:32" ht="15.75" customHeight="1" x14ac:dyDescent="0.2">
      <c r="B475" s="60"/>
      <c r="AF475" s="57"/>
    </row>
    <row r="476" spans="2:32" ht="15.75" customHeight="1" x14ac:dyDescent="0.2">
      <c r="B476" s="60"/>
      <c r="AF476" s="57"/>
    </row>
    <row r="477" spans="2:32" ht="15.75" customHeight="1" x14ac:dyDescent="0.2">
      <c r="B477" s="60"/>
      <c r="AF477" s="57"/>
    </row>
    <row r="478" spans="2:32" ht="15.75" customHeight="1" x14ac:dyDescent="0.2">
      <c r="B478" s="60"/>
      <c r="AF478" s="57"/>
    </row>
    <row r="479" spans="2:32" ht="15.75" customHeight="1" x14ac:dyDescent="0.2">
      <c r="B479" s="60"/>
      <c r="AF479" s="57"/>
    </row>
    <row r="480" spans="2:32" ht="15.75" customHeight="1" x14ac:dyDescent="0.2">
      <c r="B480" s="60"/>
      <c r="AF480" s="57"/>
    </row>
    <row r="481" spans="2:32" ht="15.75" customHeight="1" x14ac:dyDescent="0.2">
      <c r="B481" s="60"/>
      <c r="AF481" s="57"/>
    </row>
    <row r="482" spans="2:32" ht="15.75" customHeight="1" x14ac:dyDescent="0.2">
      <c r="B482" s="60"/>
      <c r="AF482" s="57"/>
    </row>
    <row r="483" spans="2:32" ht="15.75" customHeight="1" x14ac:dyDescent="0.2">
      <c r="B483" s="60"/>
      <c r="AF483" s="57"/>
    </row>
    <row r="484" spans="2:32" ht="15.75" customHeight="1" x14ac:dyDescent="0.2">
      <c r="B484" s="60"/>
      <c r="AF484" s="57"/>
    </row>
    <row r="485" spans="2:32" ht="15.75" customHeight="1" x14ac:dyDescent="0.2">
      <c r="B485" s="60"/>
      <c r="AF485" s="57"/>
    </row>
    <row r="486" spans="2:32" ht="15.75" customHeight="1" x14ac:dyDescent="0.2">
      <c r="B486" s="60"/>
      <c r="AF486" s="57"/>
    </row>
    <row r="487" spans="2:32" ht="15.75" customHeight="1" x14ac:dyDescent="0.2">
      <c r="B487" s="60"/>
      <c r="AF487" s="57"/>
    </row>
    <row r="488" spans="2:32" ht="15.75" customHeight="1" x14ac:dyDescent="0.2">
      <c r="B488" s="60"/>
      <c r="AF488" s="57"/>
    </row>
    <row r="489" spans="2:32" ht="15.75" customHeight="1" x14ac:dyDescent="0.2">
      <c r="B489" s="60"/>
      <c r="AF489" s="57"/>
    </row>
    <row r="490" spans="2:32" ht="15.75" customHeight="1" x14ac:dyDescent="0.2">
      <c r="B490" s="60"/>
      <c r="AF490" s="57"/>
    </row>
    <row r="491" spans="2:32" ht="15.75" customHeight="1" x14ac:dyDescent="0.2">
      <c r="B491" s="60"/>
      <c r="AF491" s="57"/>
    </row>
    <row r="492" spans="2:32" ht="15.75" customHeight="1" x14ac:dyDescent="0.2">
      <c r="B492" s="60"/>
      <c r="AF492" s="57"/>
    </row>
    <row r="493" spans="2:32" ht="15.75" customHeight="1" x14ac:dyDescent="0.2">
      <c r="B493" s="60"/>
      <c r="AF493" s="57"/>
    </row>
    <row r="494" spans="2:32" ht="15.75" customHeight="1" x14ac:dyDescent="0.2">
      <c r="B494" s="60"/>
      <c r="AF494" s="57"/>
    </row>
    <row r="495" spans="2:32" ht="15.75" customHeight="1" x14ac:dyDescent="0.2">
      <c r="B495" s="60"/>
      <c r="AF495" s="57"/>
    </row>
    <row r="496" spans="2:32" ht="15.75" customHeight="1" x14ac:dyDescent="0.2">
      <c r="B496" s="60"/>
      <c r="AF496" s="57"/>
    </row>
    <row r="497" spans="2:32" ht="15.75" customHeight="1" x14ac:dyDescent="0.2">
      <c r="B497" s="60"/>
      <c r="AF497" s="57"/>
    </row>
    <row r="498" spans="2:32" ht="15.75" customHeight="1" x14ac:dyDescent="0.2">
      <c r="B498" s="60"/>
      <c r="AF498" s="57"/>
    </row>
    <row r="499" spans="2:32" ht="15.75" customHeight="1" x14ac:dyDescent="0.2">
      <c r="B499" s="60"/>
      <c r="AF499" s="57"/>
    </row>
    <row r="500" spans="2:32" ht="15.75" customHeight="1" x14ac:dyDescent="0.2">
      <c r="B500" s="60"/>
      <c r="AF500" s="57"/>
    </row>
    <row r="501" spans="2:32" ht="15.75" customHeight="1" x14ac:dyDescent="0.2">
      <c r="B501" s="60"/>
      <c r="AF501" s="57"/>
    </row>
    <row r="502" spans="2:32" ht="15.75" customHeight="1" x14ac:dyDescent="0.2">
      <c r="B502" s="60"/>
      <c r="AF502" s="57"/>
    </row>
    <row r="503" spans="2:32" ht="15.75" customHeight="1" x14ac:dyDescent="0.2">
      <c r="B503" s="60"/>
      <c r="AF503" s="57"/>
    </row>
    <row r="504" spans="2:32" ht="15.75" customHeight="1" x14ac:dyDescent="0.2">
      <c r="B504" s="60"/>
      <c r="AF504" s="57"/>
    </row>
    <row r="505" spans="2:32" ht="15.75" customHeight="1" x14ac:dyDescent="0.2">
      <c r="B505" s="60"/>
      <c r="AF505" s="57"/>
    </row>
    <row r="506" spans="2:32" ht="15.75" customHeight="1" x14ac:dyDescent="0.2">
      <c r="B506" s="60"/>
      <c r="AF506" s="57"/>
    </row>
    <row r="507" spans="2:32" ht="15.75" customHeight="1" x14ac:dyDescent="0.2">
      <c r="B507" s="60"/>
      <c r="AF507" s="57"/>
    </row>
    <row r="508" spans="2:32" ht="15.75" customHeight="1" x14ac:dyDescent="0.2">
      <c r="B508" s="60"/>
      <c r="AF508" s="57"/>
    </row>
    <row r="509" spans="2:32" ht="15.75" customHeight="1" x14ac:dyDescent="0.2">
      <c r="B509" s="60"/>
      <c r="AF509" s="57"/>
    </row>
    <row r="510" spans="2:32" ht="15.75" customHeight="1" x14ac:dyDescent="0.2">
      <c r="B510" s="60"/>
      <c r="AF510" s="57"/>
    </row>
    <row r="511" spans="2:32" ht="15.75" customHeight="1" x14ac:dyDescent="0.2">
      <c r="B511" s="60"/>
      <c r="AF511" s="57"/>
    </row>
    <row r="512" spans="2:32" ht="15.75" customHeight="1" x14ac:dyDescent="0.2">
      <c r="B512" s="60"/>
      <c r="AF512" s="57"/>
    </row>
    <row r="513" spans="2:32" ht="15.75" customHeight="1" x14ac:dyDescent="0.2">
      <c r="B513" s="60"/>
      <c r="AF513" s="57"/>
    </row>
    <row r="514" spans="2:32" ht="15.75" customHeight="1" x14ac:dyDescent="0.2">
      <c r="B514" s="60"/>
      <c r="AF514" s="57"/>
    </row>
    <row r="515" spans="2:32" ht="15.75" customHeight="1" x14ac:dyDescent="0.2">
      <c r="B515" s="60"/>
      <c r="AF515" s="57"/>
    </row>
    <row r="516" spans="2:32" ht="15.75" customHeight="1" x14ac:dyDescent="0.2">
      <c r="B516" s="60"/>
      <c r="AF516" s="57"/>
    </row>
    <row r="517" spans="2:32" ht="15.75" customHeight="1" x14ac:dyDescent="0.2">
      <c r="B517" s="60"/>
      <c r="AF517" s="57"/>
    </row>
    <row r="518" spans="2:32" ht="15.75" customHeight="1" x14ac:dyDescent="0.2">
      <c r="B518" s="60"/>
      <c r="AF518" s="57"/>
    </row>
    <row r="519" spans="2:32" ht="15.75" customHeight="1" x14ac:dyDescent="0.2">
      <c r="B519" s="60"/>
      <c r="AF519" s="57"/>
    </row>
    <row r="520" spans="2:32" ht="15.75" customHeight="1" x14ac:dyDescent="0.2">
      <c r="B520" s="60"/>
      <c r="AF520" s="57"/>
    </row>
    <row r="521" spans="2:32" ht="15.75" customHeight="1" x14ac:dyDescent="0.2">
      <c r="B521" s="60"/>
      <c r="AF521" s="57"/>
    </row>
    <row r="522" spans="2:32" ht="15.75" customHeight="1" x14ac:dyDescent="0.2">
      <c r="B522" s="60"/>
      <c r="AF522" s="57"/>
    </row>
    <row r="523" spans="2:32" ht="15.75" customHeight="1" x14ac:dyDescent="0.2">
      <c r="B523" s="60"/>
      <c r="AF523" s="57"/>
    </row>
    <row r="524" spans="2:32" ht="15.75" customHeight="1" x14ac:dyDescent="0.2">
      <c r="B524" s="60"/>
      <c r="AF524" s="57"/>
    </row>
    <row r="525" spans="2:32" ht="15.75" customHeight="1" x14ac:dyDescent="0.2">
      <c r="B525" s="60"/>
      <c r="AF525" s="57"/>
    </row>
    <row r="526" spans="2:32" ht="15.75" customHeight="1" x14ac:dyDescent="0.2">
      <c r="B526" s="60"/>
      <c r="AF526" s="57"/>
    </row>
    <row r="527" spans="2:32" ht="15.75" customHeight="1" x14ac:dyDescent="0.2">
      <c r="B527" s="60"/>
      <c r="AF527" s="57"/>
    </row>
    <row r="528" spans="2:32" ht="15.75" customHeight="1" x14ac:dyDescent="0.2">
      <c r="B528" s="60"/>
      <c r="AF528" s="57"/>
    </row>
    <row r="529" spans="2:32" ht="15.75" customHeight="1" x14ac:dyDescent="0.2">
      <c r="B529" s="60"/>
      <c r="AF529" s="57"/>
    </row>
    <row r="530" spans="2:32" ht="15.75" customHeight="1" x14ac:dyDescent="0.2">
      <c r="B530" s="60"/>
      <c r="AF530" s="57"/>
    </row>
    <row r="531" spans="2:32" ht="15.75" customHeight="1" x14ac:dyDescent="0.2">
      <c r="B531" s="60"/>
      <c r="AF531" s="57"/>
    </row>
    <row r="532" spans="2:32" ht="15.75" customHeight="1" x14ac:dyDescent="0.2">
      <c r="B532" s="60"/>
      <c r="AF532" s="57"/>
    </row>
    <row r="533" spans="2:32" ht="15.75" customHeight="1" x14ac:dyDescent="0.2">
      <c r="B533" s="60"/>
      <c r="AF533" s="57"/>
    </row>
    <row r="534" spans="2:32" ht="15.75" customHeight="1" x14ac:dyDescent="0.2">
      <c r="B534" s="60"/>
      <c r="AF534" s="57"/>
    </row>
    <row r="535" spans="2:32" ht="15.75" customHeight="1" x14ac:dyDescent="0.2">
      <c r="B535" s="60"/>
      <c r="AF535" s="57"/>
    </row>
    <row r="536" spans="2:32" ht="15.75" customHeight="1" x14ac:dyDescent="0.2">
      <c r="B536" s="60"/>
      <c r="AF536" s="57"/>
    </row>
    <row r="537" spans="2:32" ht="15.75" customHeight="1" x14ac:dyDescent="0.2">
      <c r="B537" s="60"/>
      <c r="AF537" s="57"/>
    </row>
    <row r="538" spans="2:32" ht="15.75" customHeight="1" x14ac:dyDescent="0.2">
      <c r="B538" s="60"/>
      <c r="AF538" s="57"/>
    </row>
    <row r="539" spans="2:32" ht="15.75" customHeight="1" x14ac:dyDescent="0.2">
      <c r="B539" s="60"/>
      <c r="AF539" s="57"/>
    </row>
    <row r="540" spans="2:32" ht="15.75" customHeight="1" x14ac:dyDescent="0.2">
      <c r="B540" s="60"/>
      <c r="AF540" s="57"/>
    </row>
    <row r="541" spans="2:32" ht="15.75" customHeight="1" x14ac:dyDescent="0.2">
      <c r="B541" s="60"/>
      <c r="AF541" s="57"/>
    </row>
    <row r="542" spans="2:32" ht="15.75" customHeight="1" x14ac:dyDescent="0.2">
      <c r="B542" s="60"/>
      <c r="AF542" s="57"/>
    </row>
    <row r="543" spans="2:32" ht="15.75" customHeight="1" x14ac:dyDescent="0.2">
      <c r="B543" s="60"/>
      <c r="AF543" s="57"/>
    </row>
    <row r="544" spans="2:32" ht="15.75" customHeight="1" x14ac:dyDescent="0.2">
      <c r="B544" s="60"/>
      <c r="AF544" s="57"/>
    </row>
    <row r="545" spans="2:32" ht="15.75" customHeight="1" x14ac:dyDescent="0.2">
      <c r="B545" s="60"/>
      <c r="AF545" s="57"/>
    </row>
    <row r="546" spans="2:32" ht="15.75" customHeight="1" x14ac:dyDescent="0.2">
      <c r="B546" s="60"/>
      <c r="AF546" s="57"/>
    </row>
    <row r="547" spans="2:32" ht="15.75" customHeight="1" x14ac:dyDescent="0.2">
      <c r="B547" s="60"/>
      <c r="AF547" s="57"/>
    </row>
    <row r="548" spans="2:32" ht="15.75" customHeight="1" x14ac:dyDescent="0.2">
      <c r="B548" s="60"/>
      <c r="AF548" s="57"/>
    </row>
    <row r="549" spans="2:32" ht="15.75" customHeight="1" x14ac:dyDescent="0.2">
      <c r="B549" s="60"/>
      <c r="AF549" s="57"/>
    </row>
    <row r="550" spans="2:32" ht="15.75" customHeight="1" x14ac:dyDescent="0.2">
      <c r="B550" s="60"/>
      <c r="AF550" s="57"/>
    </row>
    <row r="551" spans="2:32" ht="15.75" customHeight="1" x14ac:dyDescent="0.2">
      <c r="B551" s="60"/>
      <c r="AF551" s="57"/>
    </row>
    <row r="552" spans="2:32" ht="15.75" customHeight="1" x14ac:dyDescent="0.2">
      <c r="B552" s="60"/>
      <c r="AF552" s="57"/>
    </row>
    <row r="553" spans="2:32" ht="15.75" customHeight="1" x14ac:dyDescent="0.2">
      <c r="B553" s="60"/>
      <c r="AF553" s="57"/>
    </row>
    <row r="554" spans="2:32" ht="15.75" customHeight="1" x14ac:dyDescent="0.2">
      <c r="B554" s="60"/>
      <c r="AF554" s="57"/>
    </row>
    <row r="555" spans="2:32" ht="15.75" customHeight="1" x14ac:dyDescent="0.2">
      <c r="B555" s="60"/>
      <c r="AF555" s="57"/>
    </row>
    <row r="556" spans="2:32" ht="15.75" customHeight="1" x14ac:dyDescent="0.2">
      <c r="B556" s="60"/>
      <c r="AF556" s="57"/>
    </row>
    <row r="557" spans="2:32" ht="15.75" customHeight="1" x14ac:dyDescent="0.2">
      <c r="B557" s="60"/>
      <c r="AF557" s="57"/>
    </row>
    <row r="558" spans="2:32" ht="15.75" customHeight="1" x14ac:dyDescent="0.2">
      <c r="B558" s="60"/>
      <c r="AF558" s="57"/>
    </row>
    <row r="559" spans="2:32" ht="15.75" customHeight="1" x14ac:dyDescent="0.2">
      <c r="B559" s="60"/>
      <c r="AF559" s="57"/>
    </row>
    <row r="560" spans="2:32" ht="15.75" customHeight="1" x14ac:dyDescent="0.2">
      <c r="B560" s="60"/>
      <c r="AF560" s="57"/>
    </row>
    <row r="561" spans="2:32" ht="15.75" customHeight="1" x14ac:dyDescent="0.2">
      <c r="B561" s="60"/>
      <c r="AF561" s="57"/>
    </row>
    <row r="562" spans="2:32" ht="15.75" customHeight="1" x14ac:dyDescent="0.2">
      <c r="B562" s="60"/>
      <c r="AF562" s="57"/>
    </row>
    <row r="563" spans="2:32" ht="15.75" customHeight="1" x14ac:dyDescent="0.2">
      <c r="B563" s="60"/>
      <c r="AF563" s="57"/>
    </row>
    <row r="564" spans="2:32" ht="15.75" customHeight="1" x14ac:dyDescent="0.2">
      <c r="B564" s="60"/>
      <c r="AF564" s="57"/>
    </row>
    <row r="565" spans="2:32" ht="15.75" customHeight="1" x14ac:dyDescent="0.2">
      <c r="B565" s="60"/>
      <c r="AF565" s="57"/>
    </row>
    <row r="566" spans="2:32" ht="15.75" customHeight="1" x14ac:dyDescent="0.2">
      <c r="B566" s="60"/>
      <c r="AF566" s="57"/>
    </row>
    <row r="567" spans="2:32" ht="15.75" customHeight="1" x14ac:dyDescent="0.2">
      <c r="B567" s="60"/>
      <c r="AF567" s="57"/>
    </row>
    <row r="568" spans="2:32" ht="15.75" customHeight="1" x14ac:dyDescent="0.2">
      <c r="B568" s="60"/>
      <c r="AF568" s="57"/>
    </row>
    <row r="569" spans="2:32" ht="15.75" customHeight="1" x14ac:dyDescent="0.2">
      <c r="B569" s="60"/>
      <c r="AF569" s="57"/>
    </row>
    <row r="570" spans="2:32" ht="15.75" customHeight="1" x14ac:dyDescent="0.2">
      <c r="B570" s="60"/>
      <c r="AF570" s="57"/>
    </row>
    <row r="571" spans="2:32" ht="15.75" customHeight="1" x14ac:dyDescent="0.2">
      <c r="B571" s="60"/>
      <c r="AF571" s="57"/>
    </row>
    <row r="572" spans="2:32" ht="15.75" customHeight="1" x14ac:dyDescent="0.2">
      <c r="B572" s="60"/>
      <c r="AF572" s="57"/>
    </row>
    <row r="573" spans="2:32" ht="15.75" customHeight="1" x14ac:dyDescent="0.2">
      <c r="B573" s="60"/>
      <c r="AF573" s="57"/>
    </row>
    <row r="574" spans="2:32" ht="15.75" customHeight="1" x14ac:dyDescent="0.2">
      <c r="B574" s="60"/>
      <c r="AF574" s="57"/>
    </row>
    <row r="575" spans="2:32" ht="15.75" customHeight="1" x14ac:dyDescent="0.2">
      <c r="B575" s="60"/>
      <c r="AF575" s="57"/>
    </row>
    <row r="576" spans="2:32" ht="15.75" customHeight="1" x14ac:dyDescent="0.2">
      <c r="B576" s="60"/>
      <c r="AF576" s="57"/>
    </row>
    <row r="577" spans="2:32" ht="15.75" customHeight="1" x14ac:dyDescent="0.2">
      <c r="B577" s="60"/>
      <c r="AF577" s="57"/>
    </row>
    <row r="578" spans="2:32" ht="15.75" customHeight="1" x14ac:dyDescent="0.2">
      <c r="B578" s="60"/>
      <c r="AF578" s="57"/>
    </row>
    <row r="579" spans="2:32" ht="15.75" customHeight="1" x14ac:dyDescent="0.2">
      <c r="B579" s="60"/>
      <c r="AF579" s="57"/>
    </row>
    <row r="580" spans="2:32" ht="15.75" customHeight="1" x14ac:dyDescent="0.2">
      <c r="B580" s="60"/>
      <c r="AF580" s="57"/>
    </row>
    <row r="581" spans="2:32" ht="15.75" customHeight="1" x14ac:dyDescent="0.2">
      <c r="B581" s="60"/>
      <c r="AF581" s="57"/>
    </row>
    <row r="582" spans="2:32" ht="15.75" customHeight="1" x14ac:dyDescent="0.2">
      <c r="B582" s="60"/>
      <c r="AF582" s="57"/>
    </row>
    <row r="583" spans="2:32" ht="15.75" customHeight="1" x14ac:dyDescent="0.2">
      <c r="B583" s="60"/>
      <c r="AF583" s="57"/>
    </row>
    <row r="584" spans="2:32" ht="15.75" customHeight="1" x14ac:dyDescent="0.2">
      <c r="B584" s="60"/>
      <c r="AF584" s="57"/>
    </row>
    <row r="585" spans="2:32" ht="15.75" customHeight="1" x14ac:dyDescent="0.2">
      <c r="B585" s="60"/>
      <c r="AF585" s="57"/>
    </row>
    <row r="586" spans="2:32" ht="15.75" customHeight="1" x14ac:dyDescent="0.2">
      <c r="B586" s="60"/>
      <c r="AF586" s="57"/>
    </row>
    <row r="587" spans="2:32" ht="15.75" customHeight="1" x14ac:dyDescent="0.2">
      <c r="B587" s="60"/>
      <c r="AF587" s="57"/>
    </row>
    <row r="588" spans="2:32" ht="15.75" customHeight="1" x14ac:dyDescent="0.2">
      <c r="B588" s="60"/>
      <c r="AF588" s="57"/>
    </row>
    <row r="589" spans="2:32" ht="15.75" customHeight="1" x14ac:dyDescent="0.2">
      <c r="B589" s="60"/>
      <c r="AF589" s="57"/>
    </row>
    <row r="590" spans="2:32" ht="15.75" customHeight="1" x14ac:dyDescent="0.2">
      <c r="B590" s="60"/>
      <c r="AF590" s="57"/>
    </row>
    <row r="591" spans="2:32" ht="15.75" customHeight="1" x14ac:dyDescent="0.2">
      <c r="B591" s="60"/>
      <c r="AF591" s="57"/>
    </row>
    <row r="592" spans="2:32" ht="15.75" customHeight="1" x14ac:dyDescent="0.2">
      <c r="B592" s="60"/>
      <c r="AF592" s="57"/>
    </row>
    <row r="593" spans="2:32" ht="15.75" customHeight="1" x14ac:dyDescent="0.2">
      <c r="B593" s="60"/>
      <c r="AF593" s="57"/>
    </row>
    <row r="594" spans="2:32" ht="15.75" customHeight="1" x14ac:dyDescent="0.2">
      <c r="B594" s="60"/>
      <c r="AF594" s="57"/>
    </row>
    <row r="595" spans="2:32" ht="15.75" customHeight="1" x14ac:dyDescent="0.2">
      <c r="B595" s="60"/>
      <c r="AF595" s="57"/>
    </row>
    <row r="596" spans="2:32" ht="15.75" customHeight="1" x14ac:dyDescent="0.2">
      <c r="B596" s="60"/>
      <c r="AF596" s="57"/>
    </row>
    <row r="597" spans="2:32" ht="15.75" customHeight="1" x14ac:dyDescent="0.2">
      <c r="B597" s="60"/>
      <c r="AF597" s="57"/>
    </row>
    <row r="598" spans="2:32" ht="15.75" customHeight="1" x14ac:dyDescent="0.2">
      <c r="B598" s="60"/>
      <c r="AF598" s="57"/>
    </row>
    <row r="599" spans="2:32" ht="15.75" customHeight="1" x14ac:dyDescent="0.2">
      <c r="B599" s="60"/>
      <c r="AF599" s="57"/>
    </row>
    <row r="600" spans="2:32" ht="15.75" customHeight="1" x14ac:dyDescent="0.2">
      <c r="B600" s="60"/>
      <c r="AF600" s="57"/>
    </row>
    <row r="601" spans="2:32" ht="15.75" customHeight="1" x14ac:dyDescent="0.2">
      <c r="B601" s="60"/>
      <c r="AF601" s="57"/>
    </row>
    <row r="602" spans="2:32" ht="15.75" customHeight="1" x14ac:dyDescent="0.2">
      <c r="B602" s="60"/>
      <c r="AF602" s="57"/>
    </row>
    <row r="603" spans="2:32" ht="15.75" customHeight="1" x14ac:dyDescent="0.2">
      <c r="B603" s="60"/>
      <c r="AF603" s="57"/>
    </row>
    <row r="604" spans="2:32" ht="15.75" customHeight="1" x14ac:dyDescent="0.2">
      <c r="B604" s="60"/>
      <c r="AF604" s="57"/>
    </row>
    <row r="605" spans="2:32" ht="15.75" customHeight="1" x14ac:dyDescent="0.2">
      <c r="B605" s="60"/>
      <c r="AF605" s="57"/>
    </row>
    <row r="606" spans="2:32" ht="15.75" customHeight="1" x14ac:dyDescent="0.2">
      <c r="B606" s="60"/>
      <c r="AF606" s="57"/>
    </row>
    <row r="607" spans="2:32" ht="15.75" customHeight="1" x14ac:dyDescent="0.2">
      <c r="B607" s="60"/>
      <c r="AF607" s="57"/>
    </row>
    <row r="608" spans="2:32" ht="15.75" customHeight="1" x14ac:dyDescent="0.2">
      <c r="B608" s="60"/>
      <c r="AF608" s="57"/>
    </row>
    <row r="609" spans="2:32" ht="15.75" customHeight="1" x14ac:dyDescent="0.2">
      <c r="B609" s="60"/>
      <c r="AF609" s="57"/>
    </row>
    <row r="610" spans="2:32" ht="15.75" customHeight="1" x14ac:dyDescent="0.2">
      <c r="B610" s="60"/>
      <c r="AF610" s="57"/>
    </row>
    <row r="611" spans="2:32" ht="15.75" customHeight="1" x14ac:dyDescent="0.2">
      <c r="B611" s="60"/>
      <c r="AF611" s="57"/>
    </row>
    <row r="612" spans="2:32" ht="15.75" customHeight="1" x14ac:dyDescent="0.2">
      <c r="B612" s="60"/>
      <c r="AF612" s="57"/>
    </row>
    <row r="613" spans="2:32" ht="15.75" customHeight="1" x14ac:dyDescent="0.2">
      <c r="B613" s="60"/>
      <c r="AF613" s="57"/>
    </row>
    <row r="614" spans="2:32" ht="15.75" customHeight="1" x14ac:dyDescent="0.2">
      <c r="B614" s="60"/>
      <c r="AF614" s="57"/>
    </row>
    <row r="615" spans="2:32" ht="15.75" customHeight="1" x14ac:dyDescent="0.2">
      <c r="B615" s="60"/>
      <c r="AF615" s="57"/>
    </row>
    <row r="616" spans="2:32" ht="15.75" customHeight="1" x14ac:dyDescent="0.2">
      <c r="B616" s="60"/>
      <c r="AF616" s="57"/>
    </row>
    <row r="617" spans="2:32" ht="15.75" customHeight="1" x14ac:dyDescent="0.2">
      <c r="B617" s="60"/>
      <c r="AF617" s="57"/>
    </row>
    <row r="618" spans="2:32" ht="15.75" customHeight="1" x14ac:dyDescent="0.2">
      <c r="B618" s="60"/>
      <c r="AF618" s="57"/>
    </row>
    <row r="619" spans="2:32" ht="15.75" customHeight="1" x14ac:dyDescent="0.2">
      <c r="B619" s="60"/>
      <c r="AF619" s="57"/>
    </row>
    <row r="620" spans="2:32" ht="15.75" customHeight="1" x14ac:dyDescent="0.2">
      <c r="B620" s="60"/>
      <c r="AF620" s="57"/>
    </row>
    <row r="621" spans="2:32" ht="15.75" customHeight="1" x14ac:dyDescent="0.2">
      <c r="B621" s="60"/>
      <c r="AF621" s="57"/>
    </row>
    <row r="622" spans="2:32" ht="15.75" customHeight="1" x14ac:dyDescent="0.2">
      <c r="B622" s="60"/>
      <c r="AF622" s="57"/>
    </row>
    <row r="623" spans="2:32" ht="15.75" customHeight="1" x14ac:dyDescent="0.2">
      <c r="B623" s="60"/>
      <c r="AF623" s="57"/>
    </row>
    <row r="624" spans="2:32" ht="15.75" customHeight="1" x14ac:dyDescent="0.2">
      <c r="B624" s="60"/>
      <c r="AF624" s="57"/>
    </row>
    <row r="625" spans="2:32" ht="15.75" customHeight="1" x14ac:dyDescent="0.2">
      <c r="B625" s="60"/>
      <c r="AF625" s="57"/>
    </row>
    <row r="626" spans="2:32" ht="15.75" customHeight="1" x14ac:dyDescent="0.2">
      <c r="B626" s="60"/>
      <c r="AF626" s="57"/>
    </row>
    <row r="627" spans="2:32" ht="15.75" customHeight="1" x14ac:dyDescent="0.2">
      <c r="B627" s="60"/>
      <c r="AF627" s="57"/>
    </row>
    <row r="628" spans="2:32" ht="15.75" customHeight="1" x14ac:dyDescent="0.2">
      <c r="B628" s="60"/>
      <c r="AF628" s="57"/>
    </row>
    <row r="629" spans="2:32" ht="15.75" customHeight="1" x14ac:dyDescent="0.2">
      <c r="B629" s="60"/>
      <c r="AF629" s="57"/>
    </row>
    <row r="630" spans="2:32" ht="15.75" customHeight="1" x14ac:dyDescent="0.2">
      <c r="B630" s="60"/>
      <c r="AF630" s="57"/>
    </row>
    <row r="631" spans="2:32" ht="15.75" customHeight="1" x14ac:dyDescent="0.2">
      <c r="B631" s="60"/>
      <c r="AF631" s="57"/>
    </row>
    <row r="632" spans="2:32" ht="15.75" customHeight="1" x14ac:dyDescent="0.2">
      <c r="B632" s="60"/>
      <c r="AF632" s="57"/>
    </row>
    <row r="633" spans="2:32" ht="15.75" customHeight="1" x14ac:dyDescent="0.2">
      <c r="B633" s="60"/>
      <c r="AF633" s="57"/>
    </row>
    <row r="634" spans="2:32" ht="15.75" customHeight="1" x14ac:dyDescent="0.2">
      <c r="B634" s="60"/>
      <c r="AF634" s="57"/>
    </row>
    <row r="635" spans="2:32" ht="15.75" customHeight="1" x14ac:dyDescent="0.2">
      <c r="B635" s="60"/>
      <c r="AF635" s="57"/>
    </row>
    <row r="636" spans="2:32" ht="15.75" customHeight="1" x14ac:dyDescent="0.2">
      <c r="B636" s="60"/>
      <c r="AF636" s="57"/>
    </row>
    <row r="637" spans="2:32" ht="15.75" customHeight="1" x14ac:dyDescent="0.2">
      <c r="B637" s="60"/>
      <c r="AF637" s="57"/>
    </row>
    <row r="638" spans="2:32" ht="15.75" customHeight="1" x14ac:dyDescent="0.2">
      <c r="B638" s="60"/>
      <c r="AF638" s="57"/>
    </row>
    <row r="639" spans="2:32" ht="15.75" customHeight="1" x14ac:dyDescent="0.2">
      <c r="B639" s="60"/>
      <c r="AF639" s="57"/>
    </row>
    <row r="640" spans="2:32" ht="15.75" customHeight="1" x14ac:dyDescent="0.2">
      <c r="B640" s="60"/>
      <c r="AF640" s="57"/>
    </row>
    <row r="641" spans="2:32" ht="15.75" customHeight="1" x14ac:dyDescent="0.2">
      <c r="B641" s="60"/>
      <c r="AF641" s="57"/>
    </row>
    <row r="642" spans="2:32" ht="15.75" customHeight="1" x14ac:dyDescent="0.2">
      <c r="B642" s="60"/>
      <c r="AF642" s="57"/>
    </row>
    <row r="643" spans="2:32" ht="15.75" customHeight="1" x14ac:dyDescent="0.2">
      <c r="B643" s="60"/>
      <c r="AF643" s="57"/>
    </row>
    <row r="644" spans="2:32" ht="15.75" customHeight="1" x14ac:dyDescent="0.2">
      <c r="B644" s="60"/>
      <c r="AF644" s="57"/>
    </row>
    <row r="645" spans="2:32" ht="15.75" customHeight="1" x14ac:dyDescent="0.2">
      <c r="B645" s="60"/>
      <c r="AF645" s="57"/>
    </row>
    <row r="646" spans="2:32" ht="15.75" customHeight="1" x14ac:dyDescent="0.2">
      <c r="B646" s="60"/>
      <c r="AF646" s="57"/>
    </row>
    <row r="647" spans="2:32" ht="15.75" customHeight="1" x14ac:dyDescent="0.2">
      <c r="B647" s="60"/>
      <c r="AF647" s="57"/>
    </row>
    <row r="648" spans="2:32" ht="15.75" customHeight="1" x14ac:dyDescent="0.2">
      <c r="B648" s="60"/>
      <c r="AF648" s="57"/>
    </row>
    <row r="649" spans="2:32" ht="15.75" customHeight="1" x14ac:dyDescent="0.2">
      <c r="B649" s="60"/>
      <c r="AF649" s="57"/>
    </row>
    <row r="650" spans="2:32" ht="15.75" customHeight="1" x14ac:dyDescent="0.2">
      <c r="B650" s="60"/>
      <c r="AF650" s="57"/>
    </row>
    <row r="651" spans="2:32" ht="15.75" customHeight="1" x14ac:dyDescent="0.2">
      <c r="B651" s="60"/>
      <c r="AF651" s="57"/>
    </row>
    <row r="652" spans="2:32" ht="15.75" customHeight="1" x14ac:dyDescent="0.2">
      <c r="B652" s="60"/>
      <c r="AF652" s="57"/>
    </row>
    <row r="653" spans="2:32" ht="15.75" customHeight="1" x14ac:dyDescent="0.2">
      <c r="B653" s="60"/>
      <c r="AF653" s="57"/>
    </row>
    <row r="654" spans="2:32" ht="15.75" customHeight="1" x14ac:dyDescent="0.2">
      <c r="B654" s="60"/>
      <c r="AF654" s="57"/>
    </row>
    <row r="655" spans="2:32" ht="15.75" customHeight="1" x14ac:dyDescent="0.2">
      <c r="B655" s="60"/>
      <c r="AF655" s="57"/>
    </row>
    <row r="656" spans="2:32" ht="15.75" customHeight="1" x14ac:dyDescent="0.2">
      <c r="B656" s="60"/>
      <c r="AF656" s="57"/>
    </row>
    <row r="657" spans="2:32" ht="15.75" customHeight="1" x14ac:dyDescent="0.2">
      <c r="B657" s="60"/>
      <c r="AF657" s="57"/>
    </row>
    <row r="658" spans="2:32" ht="15.75" customHeight="1" x14ac:dyDescent="0.2">
      <c r="B658" s="60"/>
      <c r="AF658" s="57"/>
    </row>
    <row r="659" spans="2:32" ht="15.75" customHeight="1" x14ac:dyDescent="0.2">
      <c r="B659" s="60"/>
      <c r="AF659" s="57"/>
    </row>
    <row r="660" spans="2:32" ht="15.75" customHeight="1" x14ac:dyDescent="0.2">
      <c r="B660" s="60"/>
      <c r="AF660" s="57"/>
    </row>
    <row r="661" spans="2:32" ht="15.75" customHeight="1" x14ac:dyDescent="0.2">
      <c r="B661" s="60"/>
      <c r="AF661" s="57"/>
    </row>
    <row r="662" spans="2:32" ht="15.75" customHeight="1" x14ac:dyDescent="0.2">
      <c r="B662" s="60"/>
      <c r="AF662" s="57"/>
    </row>
    <row r="663" spans="2:32" ht="15.75" customHeight="1" x14ac:dyDescent="0.2">
      <c r="B663" s="60"/>
      <c r="AF663" s="57"/>
    </row>
    <row r="664" spans="2:32" ht="15.75" customHeight="1" x14ac:dyDescent="0.2">
      <c r="B664" s="60"/>
      <c r="AF664" s="57"/>
    </row>
    <row r="665" spans="2:32" ht="15.75" customHeight="1" x14ac:dyDescent="0.2">
      <c r="B665" s="60"/>
      <c r="AF665" s="57"/>
    </row>
    <row r="666" spans="2:32" ht="15.75" customHeight="1" x14ac:dyDescent="0.2">
      <c r="B666" s="60"/>
      <c r="AF666" s="57"/>
    </row>
    <row r="667" spans="2:32" ht="15.75" customHeight="1" x14ac:dyDescent="0.2">
      <c r="B667" s="60"/>
      <c r="AF667" s="57"/>
    </row>
    <row r="668" spans="2:32" ht="15.75" customHeight="1" x14ac:dyDescent="0.2">
      <c r="B668" s="60"/>
      <c r="AF668" s="57"/>
    </row>
    <row r="669" spans="2:32" ht="15.75" customHeight="1" x14ac:dyDescent="0.2">
      <c r="B669" s="60"/>
      <c r="AF669" s="57"/>
    </row>
    <row r="670" spans="2:32" ht="15.75" customHeight="1" x14ac:dyDescent="0.2">
      <c r="B670" s="60"/>
      <c r="AF670" s="57"/>
    </row>
    <row r="671" spans="2:32" ht="15.75" customHeight="1" x14ac:dyDescent="0.2">
      <c r="B671" s="60"/>
      <c r="AF671" s="57"/>
    </row>
    <row r="672" spans="2:32" ht="15.75" customHeight="1" x14ac:dyDescent="0.2">
      <c r="B672" s="60"/>
      <c r="AF672" s="57"/>
    </row>
    <row r="673" spans="2:32" ht="15.75" customHeight="1" x14ac:dyDescent="0.2">
      <c r="B673" s="60"/>
      <c r="AF673" s="57"/>
    </row>
    <row r="674" spans="2:32" ht="15.75" customHeight="1" x14ac:dyDescent="0.2">
      <c r="B674" s="60"/>
      <c r="AF674" s="57"/>
    </row>
    <row r="675" spans="2:32" ht="15.75" customHeight="1" x14ac:dyDescent="0.2">
      <c r="B675" s="60"/>
      <c r="AF675" s="57"/>
    </row>
    <row r="676" spans="2:32" ht="15.75" customHeight="1" x14ac:dyDescent="0.2">
      <c r="B676" s="60"/>
      <c r="AF676" s="57"/>
    </row>
    <row r="677" spans="2:32" ht="15.75" customHeight="1" x14ac:dyDescent="0.2">
      <c r="B677" s="60"/>
      <c r="AF677" s="57"/>
    </row>
    <row r="678" spans="2:32" ht="15.75" customHeight="1" x14ac:dyDescent="0.2">
      <c r="B678" s="60"/>
      <c r="AF678" s="57"/>
    </row>
    <row r="679" spans="2:32" ht="15.75" customHeight="1" x14ac:dyDescent="0.2">
      <c r="B679" s="60"/>
      <c r="AF679" s="57"/>
    </row>
    <row r="680" spans="2:32" ht="15.75" customHeight="1" x14ac:dyDescent="0.2">
      <c r="B680" s="60"/>
      <c r="AF680" s="57"/>
    </row>
    <row r="681" spans="2:32" ht="15.75" customHeight="1" x14ac:dyDescent="0.2">
      <c r="B681" s="60"/>
      <c r="AF681" s="57"/>
    </row>
    <row r="682" spans="2:32" ht="15.75" customHeight="1" x14ac:dyDescent="0.2">
      <c r="B682" s="60"/>
      <c r="AF682" s="57"/>
    </row>
    <row r="683" spans="2:32" ht="15.75" customHeight="1" x14ac:dyDescent="0.2">
      <c r="B683" s="60"/>
      <c r="AF683" s="57"/>
    </row>
    <row r="684" spans="2:32" ht="15.75" customHeight="1" x14ac:dyDescent="0.2">
      <c r="B684" s="60"/>
      <c r="AF684" s="57"/>
    </row>
    <row r="685" spans="2:32" ht="15.75" customHeight="1" x14ac:dyDescent="0.2">
      <c r="B685" s="60"/>
      <c r="AF685" s="57"/>
    </row>
    <row r="686" spans="2:32" ht="15.75" customHeight="1" x14ac:dyDescent="0.2">
      <c r="B686" s="60"/>
      <c r="AF686" s="57"/>
    </row>
    <row r="687" spans="2:32" ht="15.75" customHeight="1" x14ac:dyDescent="0.2">
      <c r="B687" s="60"/>
      <c r="AF687" s="57"/>
    </row>
    <row r="688" spans="2:32" ht="15.75" customHeight="1" x14ac:dyDescent="0.2">
      <c r="B688" s="60"/>
      <c r="AF688" s="57"/>
    </row>
    <row r="689" spans="2:32" ht="15.75" customHeight="1" x14ac:dyDescent="0.2">
      <c r="B689" s="60"/>
      <c r="AF689" s="57"/>
    </row>
    <row r="690" spans="2:32" ht="15.75" customHeight="1" x14ac:dyDescent="0.2">
      <c r="B690" s="60"/>
      <c r="AF690" s="57"/>
    </row>
    <row r="691" spans="2:32" ht="15.75" customHeight="1" x14ac:dyDescent="0.2">
      <c r="B691" s="60"/>
      <c r="AF691" s="57"/>
    </row>
    <row r="692" spans="2:32" ht="15.75" customHeight="1" x14ac:dyDescent="0.2">
      <c r="B692" s="60"/>
      <c r="AF692" s="57"/>
    </row>
    <row r="693" spans="2:32" ht="15.75" customHeight="1" x14ac:dyDescent="0.2">
      <c r="B693" s="60"/>
      <c r="AF693" s="57"/>
    </row>
    <row r="694" spans="2:32" ht="15.75" customHeight="1" x14ac:dyDescent="0.2">
      <c r="B694" s="60"/>
      <c r="AF694" s="57"/>
    </row>
    <row r="695" spans="2:32" ht="15.75" customHeight="1" x14ac:dyDescent="0.2">
      <c r="B695" s="60"/>
      <c r="AF695" s="57"/>
    </row>
    <row r="696" spans="2:32" ht="15.75" customHeight="1" x14ac:dyDescent="0.2">
      <c r="B696" s="60"/>
      <c r="AF696" s="57"/>
    </row>
    <row r="697" spans="2:32" ht="15.75" customHeight="1" x14ac:dyDescent="0.2">
      <c r="B697" s="60"/>
      <c r="AF697" s="57"/>
    </row>
    <row r="698" spans="2:32" ht="15.75" customHeight="1" x14ac:dyDescent="0.2">
      <c r="B698" s="60"/>
      <c r="AF698" s="57"/>
    </row>
    <row r="699" spans="2:32" ht="15.75" customHeight="1" x14ac:dyDescent="0.2">
      <c r="B699" s="60"/>
      <c r="AF699" s="57"/>
    </row>
    <row r="700" spans="2:32" ht="15.75" customHeight="1" x14ac:dyDescent="0.2">
      <c r="B700" s="60"/>
      <c r="AF700" s="57"/>
    </row>
    <row r="701" spans="2:32" ht="15.75" customHeight="1" x14ac:dyDescent="0.2">
      <c r="B701" s="60"/>
      <c r="AF701" s="57"/>
    </row>
    <row r="702" spans="2:32" ht="15.75" customHeight="1" x14ac:dyDescent="0.2">
      <c r="B702" s="60"/>
      <c r="AF702" s="57"/>
    </row>
    <row r="703" spans="2:32" ht="15.75" customHeight="1" x14ac:dyDescent="0.2">
      <c r="B703" s="60"/>
      <c r="AF703" s="57"/>
    </row>
    <row r="704" spans="2:32" ht="15.75" customHeight="1" x14ac:dyDescent="0.2">
      <c r="B704" s="60"/>
      <c r="AF704" s="57"/>
    </row>
    <row r="705" spans="2:32" ht="15.75" customHeight="1" x14ac:dyDescent="0.2">
      <c r="B705" s="60"/>
      <c r="AF705" s="57"/>
    </row>
    <row r="706" spans="2:32" ht="15.75" customHeight="1" x14ac:dyDescent="0.2">
      <c r="B706" s="60"/>
      <c r="AF706" s="57"/>
    </row>
    <row r="707" spans="2:32" ht="15.75" customHeight="1" x14ac:dyDescent="0.2">
      <c r="B707" s="60"/>
      <c r="AF707" s="57"/>
    </row>
    <row r="708" spans="2:32" ht="15.75" customHeight="1" x14ac:dyDescent="0.2">
      <c r="B708" s="60"/>
      <c r="AF708" s="57"/>
    </row>
    <row r="709" spans="2:32" ht="15.75" customHeight="1" x14ac:dyDescent="0.2">
      <c r="B709" s="60"/>
      <c r="AF709" s="57"/>
    </row>
    <row r="710" spans="2:32" ht="15.75" customHeight="1" x14ac:dyDescent="0.2">
      <c r="B710" s="60"/>
      <c r="AF710" s="57"/>
    </row>
    <row r="711" spans="2:32" ht="15.75" customHeight="1" x14ac:dyDescent="0.2">
      <c r="B711" s="60"/>
      <c r="AF711" s="57"/>
    </row>
    <row r="712" spans="2:32" ht="15.75" customHeight="1" x14ac:dyDescent="0.2">
      <c r="B712" s="60"/>
      <c r="AF712" s="57"/>
    </row>
    <row r="713" spans="2:32" ht="15.75" customHeight="1" x14ac:dyDescent="0.2">
      <c r="B713" s="60"/>
      <c r="AF713" s="57"/>
    </row>
    <row r="714" spans="2:32" ht="15.75" customHeight="1" x14ac:dyDescent="0.2">
      <c r="B714" s="60"/>
      <c r="AF714" s="57"/>
    </row>
    <row r="715" spans="2:32" ht="15.75" customHeight="1" x14ac:dyDescent="0.2">
      <c r="B715" s="60"/>
      <c r="AF715" s="57"/>
    </row>
    <row r="716" spans="2:32" ht="15.75" customHeight="1" x14ac:dyDescent="0.2">
      <c r="B716" s="60"/>
      <c r="AF716" s="57"/>
    </row>
    <row r="717" spans="2:32" ht="15.75" customHeight="1" x14ac:dyDescent="0.2">
      <c r="B717" s="60"/>
      <c r="AF717" s="57"/>
    </row>
    <row r="718" spans="2:32" ht="15.75" customHeight="1" x14ac:dyDescent="0.2">
      <c r="B718" s="60"/>
      <c r="AF718" s="57"/>
    </row>
    <row r="719" spans="2:32" ht="15.75" customHeight="1" x14ac:dyDescent="0.2">
      <c r="B719" s="60"/>
      <c r="AF719" s="57"/>
    </row>
    <row r="720" spans="2:32" ht="15.75" customHeight="1" x14ac:dyDescent="0.2">
      <c r="B720" s="60"/>
      <c r="AF720" s="57"/>
    </row>
    <row r="721" spans="2:32" ht="15.75" customHeight="1" x14ac:dyDescent="0.2">
      <c r="B721" s="60"/>
      <c r="AF721" s="57"/>
    </row>
    <row r="722" spans="2:32" ht="15.75" customHeight="1" x14ac:dyDescent="0.2">
      <c r="B722" s="60"/>
      <c r="AF722" s="57"/>
    </row>
    <row r="723" spans="2:32" ht="15.75" customHeight="1" x14ac:dyDescent="0.2">
      <c r="B723" s="60"/>
      <c r="AF723" s="57"/>
    </row>
    <row r="724" spans="2:32" ht="15.75" customHeight="1" x14ac:dyDescent="0.2">
      <c r="B724" s="60"/>
      <c r="AF724" s="57"/>
    </row>
    <row r="725" spans="2:32" ht="15.75" customHeight="1" x14ac:dyDescent="0.2">
      <c r="B725" s="60"/>
      <c r="AF725" s="57"/>
    </row>
    <row r="726" spans="2:32" ht="15.75" customHeight="1" x14ac:dyDescent="0.2">
      <c r="B726" s="60"/>
      <c r="AF726" s="57"/>
    </row>
    <row r="727" spans="2:32" ht="15.75" customHeight="1" x14ac:dyDescent="0.2">
      <c r="B727" s="60"/>
      <c r="AF727" s="57"/>
    </row>
    <row r="728" spans="2:32" ht="15.75" customHeight="1" x14ac:dyDescent="0.2">
      <c r="B728" s="60"/>
      <c r="AF728" s="57"/>
    </row>
    <row r="729" spans="2:32" ht="15.75" customHeight="1" x14ac:dyDescent="0.2">
      <c r="B729" s="60"/>
      <c r="AF729" s="57"/>
    </row>
    <row r="730" spans="2:32" ht="15.75" customHeight="1" x14ac:dyDescent="0.2">
      <c r="B730" s="60"/>
      <c r="AF730" s="57"/>
    </row>
    <row r="731" spans="2:32" ht="15.75" customHeight="1" x14ac:dyDescent="0.2">
      <c r="B731" s="60"/>
      <c r="AF731" s="57"/>
    </row>
    <row r="732" spans="2:32" ht="15.75" customHeight="1" x14ac:dyDescent="0.2">
      <c r="B732" s="60"/>
      <c r="AF732" s="57"/>
    </row>
    <row r="733" spans="2:32" ht="15.75" customHeight="1" x14ac:dyDescent="0.2">
      <c r="B733" s="60"/>
      <c r="AF733" s="57"/>
    </row>
    <row r="734" spans="2:32" ht="15.75" customHeight="1" x14ac:dyDescent="0.2">
      <c r="B734" s="60"/>
      <c r="AF734" s="57"/>
    </row>
    <row r="735" spans="2:32" ht="15.75" customHeight="1" x14ac:dyDescent="0.2">
      <c r="B735" s="60"/>
      <c r="AF735" s="57"/>
    </row>
    <row r="736" spans="2:32" ht="15.75" customHeight="1" x14ac:dyDescent="0.2">
      <c r="B736" s="60"/>
      <c r="AF736" s="57"/>
    </row>
    <row r="737" spans="2:32" ht="15.75" customHeight="1" x14ac:dyDescent="0.2">
      <c r="B737" s="60"/>
      <c r="AF737" s="57"/>
    </row>
    <row r="738" spans="2:32" ht="15.75" customHeight="1" x14ac:dyDescent="0.2">
      <c r="B738" s="60"/>
      <c r="AF738" s="57"/>
    </row>
    <row r="739" spans="2:32" ht="15.75" customHeight="1" x14ac:dyDescent="0.2">
      <c r="B739" s="60"/>
      <c r="AF739" s="57"/>
    </row>
    <row r="740" spans="2:32" ht="15.75" customHeight="1" x14ac:dyDescent="0.2">
      <c r="B740" s="60"/>
      <c r="AF740" s="57"/>
    </row>
    <row r="741" spans="2:32" ht="15.75" customHeight="1" x14ac:dyDescent="0.2">
      <c r="B741" s="60"/>
      <c r="AF741" s="57"/>
    </row>
    <row r="742" spans="2:32" ht="15.75" customHeight="1" x14ac:dyDescent="0.2">
      <c r="B742" s="60"/>
      <c r="AF742" s="57"/>
    </row>
    <row r="743" spans="2:32" ht="15.75" customHeight="1" x14ac:dyDescent="0.2">
      <c r="B743" s="60"/>
      <c r="AF743" s="57"/>
    </row>
    <row r="744" spans="2:32" ht="15.75" customHeight="1" x14ac:dyDescent="0.2">
      <c r="B744" s="60"/>
      <c r="AF744" s="57"/>
    </row>
    <row r="745" spans="2:32" ht="15.75" customHeight="1" x14ac:dyDescent="0.2">
      <c r="B745" s="60"/>
      <c r="AF745" s="57"/>
    </row>
    <row r="746" spans="2:32" ht="15.75" customHeight="1" x14ac:dyDescent="0.2">
      <c r="B746" s="60"/>
      <c r="AF746" s="57"/>
    </row>
    <row r="747" spans="2:32" ht="15.75" customHeight="1" x14ac:dyDescent="0.2">
      <c r="B747" s="60"/>
      <c r="AF747" s="57"/>
    </row>
    <row r="748" spans="2:32" ht="15.75" customHeight="1" x14ac:dyDescent="0.2">
      <c r="B748" s="60"/>
      <c r="AF748" s="57"/>
    </row>
    <row r="749" spans="2:32" ht="15.75" customHeight="1" x14ac:dyDescent="0.2">
      <c r="B749" s="60"/>
      <c r="AF749" s="57"/>
    </row>
    <row r="750" spans="2:32" ht="15.75" customHeight="1" x14ac:dyDescent="0.2">
      <c r="B750" s="60"/>
      <c r="AF750" s="57"/>
    </row>
    <row r="751" spans="2:32" ht="15.75" customHeight="1" x14ac:dyDescent="0.2">
      <c r="B751" s="60"/>
      <c r="AF751" s="57"/>
    </row>
    <row r="752" spans="2:32" ht="15.75" customHeight="1" x14ac:dyDescent="0.2">
      <c r="B752" s="60"/>
      <c r="AF752" s="57"/>
    </row>
    <row r="753" spans="2:32" ht="15.75" customHeight="1" x14ac:dyDescent="0.2">
      <c r="B753" s="60"/>
      <c r="AF753" s="57"/>
    </row>
    <row r="754" spans="2:32" ht="15.75" customHeight="1" x14ac:dyDescent="0.2">
      <c r="B754" s="60"/>
      <c r="AF754" s="57"/>
    </row>
    <row r="755" spans="2:32" ht="15.75" customHeight="1" x14ac:dyDescent="0.2">
      <c r="B755" s="60"/>
      <c r="AF755" s="57"/>
    </row>
    <row r="756" spans="2:32" ht="15.75" customHeight="1" x14ac:dyDescent="0.2">
      <c r="B756" s="60"/>
      <c r="AF756" s="57"/>
    </row>
    <row r="757" spans="2:32" ht="15.75" customHeight="1" x14ac:dyDescent="0.2">
      <c r="B757" s="60"/>
      <c r="AF757" s="57"/>
    </row>
    <row r="758" spans="2:32" ht="15.75" customHeight="1" x14ac:dyDescent="0.2">
      <c r="B758" s="60"/>
      <c r="AF758" s="57"/>
    </row>
    <row r="759" spans="2:32" ht="15.75" customHeight="1" x14ac:dyDescent="0.2">
      <c r="B759" s="60"/>
      <c r="AF759" s="57"/>
    </row>
    <row r="760" spans="2:32" ht="15.75" customHeight="1" x14ac:dyDescent="0.2">
      <c r="B760" s="60"/>
      <c r="AF760" s="57"/>
    </row>
    <row r="761" spans="2:32" ht="15.75" customHeight="1" x14ac:dyDescent="0.2">
      <c r="B761" s="60"/>
      <c r="AF761" s="57"/>
    </row>
    <row r="762" spans="2:32" ht="15.75" customHeight="1" x14ac:dyDescent="0.2">
      <c r="B762" s="60"/>
      <c r="AF762" s="57"/>
    </row>
    <row r="763" spans="2:32" ht="15.75" customHeight="1" x14ac:dyDescent="0.2">
      <c r="B763" s="60"/>
      <c r="AF763" s="57"/>
    </row>
    <row r="764" spans="2:32" ht="15.75" customHeight="1" x14ac:dyDescent="0.2">
      <c r="B764" s="60"/>
      <c r="AF764" s="57"/>
    </row>
    <row r="765" spans="2:32" ht="15.75" customHeight="1" x14ac:dyDescent="0.2">
      <c r="B765" s="60"/>
      <c r="AF765" s="57"/>
    </row>
    <row r="766" spans="2:32" ht="15.75" customHeight="1" x14ac:dyDescent="0.2">
      <c r="B766" s="60"/>
      <c r="AF766" s="57"/>
    </row>
    <row r="767" spans="2:32" ht="15.75" customHeight="1" x14ac:dyDescent="0.2">
      <c r="B767" s="60"/>
      <c r="AF767" s="57"/>
    </row>
    <row r="768" spans="2:32" ht="15.75" customHeight="1" x14ac:dyDescent="0.2">
      <c r="B768" s="60"/>
      <c r="AF768" s="57"/>
    </row>
    <row r="769" spans="2:32" ht="15.75" customHeight="1" x14ac:dyDescent="0.2">
      <c r="B769" s="60"/>
      <c r="AF769" s="57"/>
    </row>
    <row r="770" spans="2:32" ht="15.75" customHeight="1" x14ac:dyDescent="0.2">
      <c r="B770" s="60"/>
      <c r="AF770" s="57"/>
    </row>
    <row r="771" spans="2:32" ht="15.75" customHeight="1" x14ac:dyDescent="0.2">
      <c r="B771" s="60"/>
      <c r="AF771" s="57"/>
    </row>
    <row r="772" spans="2:32" ht="15.75" customHeight="1" x14ac:dyDescent="0.2">
      <c r="B772" s="60"/>
      <c r="AF772" s="57"/>
    </row>
    <row r="773" spans="2:32" ht="15.75" customHeight="1" x14ac:dyDescent="0.2">
      <c r="B773" s="60"/>
      <c r="AF773" s="57"/>
    </row>
    <row r="774" spans="2:32" ht="15.75" customHeight="1" x14ac:dyDescent="0.2">
      <c r="B774" s="60"/>
      <c r="AF774" s="57"/>
    </row>
    <row r="775" spans="2:32" ht="15.75" customHeight="1" x14ac:dyDescent="0.2">
      <c r="B775" s="60"/>
      <c r="AF775" s="57"/>
    </row>
    <row r="776" spans="2:32" ht="15.75" customHeight="1" x14ac:dyDescent="0.2">
      <c r="B776" s="60"/>
      <c r="AF776" s="57"/>
    </row>
    <row r="777" spans="2:32" ht="15.75" customHeight="1" x14ac:dyDescent="0.2">
      <c r="B777" s="60"/>
      <c r="AF777" s="57"/>
    </row>
    <row r="778" spans="2:32" ht="15.75" customHeight="1" x14ac:dyDescent="0.2">
      <c r="B778" s="60"/>
      <c r="AF778" s="57"/>
    </row>
    <row r="779" spans="2:32" ht="15.75" customHeight="1" x14ac:dyDescent="0.2">
      <c r="B779" s="60"/>
      <c r="AF779" s="57"/>
    </row>
    <row r="780" spans="2:32" ht="15.75" customHeight="1" x14ac:dyDescent="0.2">
      <c r="B780" s="60"/>
      <c r="AF780" s="57"/>
    </row>
    <row r="781" spans="2:32" ht="15.75" customHeight="1" x14ac:dyDescent="0.2">
      <c r="B781" s="60"/>
      <c r="AF781" s="57"/>
    </row>
    <row r="782" spans="2:32" ht="15.75" customHeight="1" x14ac:dyDescent="0.2">
      <c r="B782" s="60"/>
      <c r="AF782" s="57"/>
    </row>
    <row r="783" spans="2:32" ht="15.75" customHeight="1" x14ac:dyDescent="0.2">
      <c r="B783" s="60"/>
      <c r="AF783" s="57"/>
    </row>
    <row r="784" spans="2:32" ht="15.75" customHeight="1" x14ac:dyDescent="0.2">
      <c r="B784" s="60"/>
      <c r="AF784" s="57"/>
    </row>
    <row r="785" spans="2:32" ht="15.75" customHeight="1" x14ac:dyDescent="0.2">
      <c r="B785" s="60"/>
      <c r="AF785" s="57"/>
    </row>
    <row r="786" spans="2:32" ht="15.75" customHeight="1" x14ac:dyDescent="0.2">
      <c r="B786" s="60"/>
      <c r="AF786" s="57"/>
    </row>
    <row r="787" spans="2:32" ht="15.75" customHeight="1" x14ac:dyDescent="0.2">
      <c r="B787" s="60"/>
      <c r="AF787" s="57"/>
    </row>
    <row r="788" spans="2:32" ht="15.75" customHeight="1" x14ac:dyDescent="0.2">
      <c r="B788" s="60"/>
      <c r="AF788" s="57"/>
    </row>
    <row r="789" spans="2:32" ht="15.75" customHeight="1" x14ac:dyDescent="0.2">
      <c r="B789" s="60"/>
      <c r="AF789" s="57"/>
    </row>
    <row r="790" spans="2:32" ht="15.75" customHeight="1" x14ac:dyDescent="0.2">
      <c r="B790" s="60"/>
      <c r="AF790" s="57"/>
    </row>
    <row r="791" spans="2:32" ht="15.75" customHeight="1" x14ac:dyDescent="0.2">
      <c r="B791" s="60"/>
      <c r="AF791" s="57"/>
    </row>
    <row r="792" spans="2:32" ht="15.75" customHeight="1" x14ac:dyDescent="0.2">
      <c r="B792" s="60"/>
      <c r="AF792" s="57"/>
    </row>
    <row r="793" spans="2:32" ht="15.75" customHeight="1" x14ac:dyDescent="0.2">
      <c r="B793" s="60"/>
      <c r="AF793" s="57"/>
    </row>
    <row r="794" spans="2:32" ht="15.75" customHeight="1" x14ac:dyDescent="0.2">
      <c r="B794" s="60"/>
      <c r="AF794" s="57"/>
    </row>
    <row r="795" spans="2:32" ht="15.75" customHeight="1" x14ac:dyDescent="0.2">
      <c r="B795" s="60"/>
      <c r="AF795" s="57"/>
    </row>
    <row r="796" spans="2:32" ht="15.75" customHeight="1" x14ac:dyDescent="0.2">
      <c r="B796" s="60"/>
      <c r="AF796" s="57"/>
    </row>
    <row r="797" spans="2:32" ht="15.75" customHeight="1" x14ac:dyDescent="0.2">
      <c r="B797" s="60"/>
      <c r="AF797" s="57"/>
    </row>
    <row r="798" spans="2:32" ht="15.75" customHeight="1" x14ac:dyDescent="0.2">
      <c r="B798" s="60"/>
      <c r="AF798" s="57"/>
    </row>
    <row r="799" spans="2:32" ht="15.75" customHeight="1" x14ac:dyDescent="0.2">
      <c r="B799" s="60"/>
      <c r="AF799" s="57"/>
    </row>
    <row r="800" spans="2:32" ht="15.75" customHeight="1" x14ac:dyDescent="0.2">
      <c r="B800" s="60"/>
      <c r="AF800" s="57"/>
    </row>
    <row r="801" spans="2:32" ht="15.75" customHeight="1" x14ac:dyDescent="0.2">
      <c r="B801" s="60"/>
      <c r="AF801" s="57"/>
    </row>
    <row r="802" spans="2:32" ht="15.75" customHeight="1" x14ac:dyDescent="0.2">
      <c r="B802" s="60"/>
      <c r="AF802" s="57"/>
    </row>
    <row r="803" spans="2:32" ht="15.75" customHeight="1" x14ac:dyDescent="0.2">
      <c r="B803" s="60"/>
      <c r="AF803" s="57"/>
    </row>
    <row r="804" spans="2:32" ht="15.75" customHeight="1" x14ac:dyDescent="0.2">
      <c r="B804" s="60"/>
      <c r="AF804" s="57"/>
    </row>
    <row r="805" spans="2:32" ht="15.75" customHeight="1" x14ac:dyDescent="0.2">
      <c r="B805" s="60"/>
      <c r="AF805" s="57"/>
    </row>
    <row r="806" spans="2:32" ht="15.75" customHeight="1" x14ac:dyDescent="0.2">
      <c r="B806" s="60"/>
      <c r="AF806" s="57"/>
    </row>
    <row r="807" spans="2:32" ht="15.75" customHeight="1" x14ac:dyDescent="0.2">
      <c r="B807" s="60"/>
      <c r="AF807" s="57"/>
    </row>
    <row r="808" spans="2:32" ht="15.75" customHeight="1" x14ac:dyDescent="0.2">
      <c r="B808" s="60"/>
      <c r="AF808" s="57"/>
    </row>
    <row r="809" spans="2:32" ht="15.75" customHeight="1" x14ac:dyDescent="0.2">
      <c r="B809" s="60"/>
      <c r="AF809" s="57"/>
    </row>
    <row r="810" spans="2:32" ht="15.75" customHeight="1" x14ac:dyDescent="0.2">
      <c r="B810" s="60"/>
      <c r="AF810" s="57"/>
    </row>
    <row r="811" spans="2:32" ht="15.75" customHeight="1" x14ac:dyDescent="0.2">
      <c r="B811" s="60"/>
      <c r="AF811" s="57"/>
    </row>
    <row r="812" spans="2:32" ht="15.75" customHeight="1" x14ac:dyDescent="0.2">
      <c r="B812" s="60"/>
      <c r="AF812" s="57"/>
    </row>
    <row r="813" spans="2:32" ht="15.75" customHeight="1" x14ac:dyDescent="0.2">
      <c r="B813" s="60"/>
      <c r="AF813" s="57"/>
    </row>
    <row r="814" spans="2:32" ht="15.75" customHeight="1" x14ac:dyDescent="0.2">
      <c r="B814" s="60"/>
      <c r="AF814" s="57"/>
    </row>
    <row r="815" spans="2:32" ht="15.75" customHeight="1" x14ac:dyDescent="0.2">
      <c r="B815" s="60"/>
      <c r="AF815" s="57"/>
    </row>
    <row r="816" spans="2:32" ht="15.75" customHeight="1" x14ac:dyDescent="0.2">
      <c r="B816" s="60"/>
      <c r="AF816" s="57"/>
    </row>
    <row r="817" spans="2:32" ht="15.75" customHeight="1" x14ac:dyDescent="0.2">
      <c r="B817" s="60"/>
      <c r="AF817" s="57"/>
    </row>
    <row r="818" spans="2:32" ht="15.75" customHeight="1" x14ac:dyDescent="0.2">
      <c r="B818" s="60"/>
      <c r="AF818" s="57"/>
    </row>
    <row r="819" spans="2:32" ht="15.75" customHeight="1" x14ac:dyDescent="0.2">
      <c r="B819" s="60"/>
      <c r="AF819" s="57"/>
    </row>
    <row r="820" spans="2:32" ht="15.75" customHeight="1" x14ac:dyDescent="0.2">
      <c r="B820" s="60"/>
      <c r="AF820" s="57"/>
    </row>
    <row r="821" spans="2:32" ht="15.75" customHeight="1" x14ac:dyDescent="0.2">
      <c r="B821" s="60"/>
      <c r="AF821" s="57"/>
    </row>
    <row r="822" spans="2:32" ht="15.75" customHeight="1" x14ac:dyDescent="0.2">
      <c r="B822" s="60"/>
      <c r="AF822" s="57"/>
    </row>
    <row r="823" spans="2:32" ht="15.75" customHeight="1" x14ac:dyDescent="0.2">
      <c r="B823" s="60"/>
      <c r="AF823" s="57"/>
    </row>
    <row r="824" spans="2:32" ht="15.75" customHeight="1" x14ac:dyDescent="0.2">
      <c r="B824" s="60"/>
      <c r="AF824" s="57"/>
    </row>
    <row r="825" spans="2:32" ht="15.75" customHeight="1" x14ac:dyDescent="0.2">
      <c r="B825" s="60"/>
      <c r="AF825" s="57"/>
    </row>
    <row r="826" spans="2:32" ht="15.75" customHeight="1" x14ac:dyDescent="0.2">
      <c r="B826" s="60"/>
      <c r="AF826" s="57"/>
    </row>
    <row r="827" spans="2:32" ht="15.75" customHeight="1" x14ac:dyDescent="0.2">
      <c r="B827" s="60"/>
      <c r="AF827" s="57"/>
    </row>
    <row r="828" spans="2:32" ht="15.75" customHeight="1" x14ac:dyDescent="0.2">
      <c r="B828" s="60"/>
      <c r="AF828" s="57"/>
    </row>
    <row r="829" spans="2:32" ht="15.75" customHeight="1" x14ac:dyDescent="0.2">
      <c r="B829" s="60"/>
      <c r="AF829" s="57"/>
    </row>
    <row r="830" spans="2:32" ht="15.75" customHeight="1" x14ac:dyDescent="0.2">
      <c r="B830" s="60"/>
      <c r="AF830" s="57"/>
    </row>
    <row r="831" spans="2:32" ht="15.75" customHeight="1" x14ac:dyDescent="0.2">
      <c r="B831" s="60"/>
      <c r="AF831" s="57"/>
    </row>
    <row r="832" spans="2:32" ht="15.75" customHeight="1" x14ac:dyDescent="0.2">
      <c r="B832" s="60"/>
      <c r="AF832" s="57"/>
    </row>
    <row r="833" spans="2:32" ht="15.75" customHeight="1" x14ac:dyDescent="0.2">
      <c r="B833" s="60"/>
      <c r="AF833" s="57"/>
    </row>
    <row r="834" spans="2:32" ht="15.75" customHeight="1" x14ac:dyDescent="0.2">
      <c r="B834" s="60"/>
      <c r="AF834" s="57"/>
    </row>
    <row r="835" spans="2:32" ht="15.75" customHeight="1" x14ac:dyDescent="0.2">
      <c r="B835" s="60"/>
      <c r="AF835" s="57"/>
    </row>
    <row r="836" spans="2:32" ht="15.75" customHeight="1" x14ac:dyDescent="0.2">
      <c r="B836" s="60"/>
      <c r="AF836" s="57"/>
    </row>
    <row r="837" spans="2:32" ht="15.75" customHeight="1" x14ac:dyDescent="0.2">
      <c r="B837" s="60"/>
      <c r="AF837" s="57"/>
    </row>
    <row r="838" spans="2:32" ht="15.75" customHeight="1" x14ac:dyDescent="0.2">
      <c r="B838" s="60"/>
      <c r="AF838" s="57"/>
    </row>
    <row r="839" spans="2:32" ht="15.75" customHeight="1" x14ac:dyDescent="0.2">
      <c r="B839" s="60"/>
      <c r="AF839" s="57"/>
    </row>
    <row r="840" spans="2:32" ht="15.75" customHeight="1" x14ac:dyDescent="0.2">
      <c r="B840" s="60"/>
      <c r="AF840" s="57"/>
    </row>
    <row r="841" spans="2:32" ht="15.75" customHeight="1" x14ac:dyDescent="0.2">
      <c r="B841" s="60"/>
      <c r="AF841" s="57"/>
    </row>
    <row r="842" spans="2:32" ht="15.75" customHeight="1" x14ac:dyDescent="0.2">
      <c r="B842" s="60"/>
      <c r="AF842" s="57"/>
    </row>
    <row r="843" spans="2:32" ht="15.75" customHeight="1" x14ac:dyDescent="0.2">
      <c r="B843" s="60"/>
      <c r="AF843" s="57"/>
    </row>
    <row r="844" spans="2:32" ht="15.75" customHeight="1" x14ac:dyDescent="0.2">
      <c r="B844" s="60"/>
      <c r="AF844" s="57"/>
    </row>
    <row r="845" spans="2:32" ht="15.75" customHeight="1" x14ac:dyDescent="0.2">
      <c r="B845" s="60"/>
      <c r="AF845" s="57"/>
    </row>
    <row r="846" spans="2:32" ht="15.75" customHeight="1" x14ac:dyDescent="0.2">
      <c r="B846" s="60"/>
      <c r="AF846" s="57"/>
    </row>
    <row r="847" spans="2:32" ht="15.75" customHeight="1" x14ac:dyDescent="0.2">
      <c r="B847" s="60"/>
      <c r="AF847" s="57"/>
    </row>
    <row r="848" spans="2:32" ht="15.75" customHeight="1" x14ac:dyDescent="0.2">
      <c r="B848" s="60"/>
      <c r="AF848" s="57"/>
    </row>
    <row r="849" spans="2:32" ht="15.75" customHeight="1" x14ac:dyDescent="0.2">
      <c r="B849" s="60"/>
      <c r="AF849" s="57"/>
    </row>
    <row r="850" spans="2:32" ht="15.75" customHeight="1" x14ac:dyDescent="0.2">
      <c r="B850" s="60"/>
      <c r="AF850" s="57"/>
    </row>
    <row r="851" spans="2:32" ht="15.75" customHeight="1" x14ac:dyDescent="0.2">
      <c r="B851" s="60"/>
      <c r="AF851" s="57"/>
    </row>
    <row r="852" spans="2:32" ht="15.75" customHeight="1" x14ac:dyDescent="0.2">
      <c r="B852" s="60"/>
      <c r="AF852" s="57"/>
    </row>
    <row r="853" spans="2:32" ht="15.75" customHeight="1" x14ac:dyDescent="0.2">
      <c r="B853" s="60"/>
      <c r="AF853" s="57"/>
    </row>
    <row r="854" spans="2:32" ht="15.75" customHeight="1" x14ac:dyDescent="0.2">
      <c r="B854" s="60"/>
      <c r="AF854" s="57"/>
    </row>
    <row r="855" spans="2:32" ht="15.75" customHeight="1" x14ac:dyDescent="0.2">
      <c r="B855" s="60"/>
      <c r="AF855" s="57"/>
    </row>
    <row r="856" spans="2:32" ht="15.75" customHeight="1" x14ac:dyDescent="0.2">
      <c r="B856" s="60"/>
      <c r="AF856" s="57"/>
    </row>
    <row r="857" spans="2:32" ht="15.75" customHeight="1" x14ac:dyDescent="0.2">
      <c r="B857" s="60"/>
      <c r="AF857" s="57"/>
    </row>
    <row r="858" spans="2:32" ht="15.75" customHeight="1" x14ac:dyDescent="0.2">
      <c r="B858" s="60"/>
      <c r="AF858" s="57"/>
    </row>
    <row r="859" spans="2:32" ht="15.75" customHeight="1" x14ac:dyDescent="0.2">
      <c r="B859" s="60"/>
      <c r="AF859" s="57"/>
    </row>
    <row r="860" spans="2:32" ht="15.75" customHeight="1" x14ac:dyDescent="0.2">
      <c r="B860" s="60"/>
      <c r="AF860" s="57"/>
    </row>
    <row r="861" spans="2:32" ht="15.75" customHeight="1" x14ac:dyDescent="0.2">
      <c r="B861" s="60"/>
      <c r="AF861" s="57"/>
    </row>
    <row r="862" spans="2:32" ht="15.75" customHeight="1" x14ac:dyDescent="0.2">
      <c r="B862" s="60"/>
      <c r="AF862" s="57"/>
    </row>
    <row r="863" spans="2:32" ht="15.75" customHeight="1" x14ac:dyDescent="0.2">
      <c r="B863" s="60"/>
      <c r="AF863" s="57"/>
    </row>
    <row r="864" spans="2:32" ht="15.75" customHeight="1" x14ac:dyDescent="0.2">
      <c r="B864" s="60"/>
      <c r="AF864" s="57"/>
    </row>
    <row r="865" spans="2:32" ht="15.75" customHeight="1" x14ac:dyDescent="0.2">
      <c r="B865" s="60"/>
      <c r="AF865" s="57"/>
    </row>
    <row r="866" spans="2:32" ht="15.75" customHeight="1" x14ac:dyDescent="0.2">
      <c r="B866" s="60"/>
      <c r="AF866" s="57"/>
    </row>
    <row r="867" spans="2:32" ht="15.75" customHeight="1" x14ac:dyDescent="0.2">
      <c r="B867" s="60"/>
      <c r="AF867" s="57"/>
    </row>
    <row r="868" spans="2:32" ht="15.75" customHeight="1" x14ac:dyDescent="0.2">
      <c r="B868" s="60"/>
      <c r="AF868" s="57"/>
    </row>
    <row r="869" spans="2:32" ht="15.75" customHeight="1" x14ac:dyDescent="0.2">
      <c r="B869" s="60"/>
      <c r="AF869" s="57"/>
    </row>
    <row r="870" spans="2:32" ht="15.75" customHeight="1" x14ac:dyDescent="0.2">
      <c r="B870" s="60"/>
      <c r="AF870" s="57"/>
    </row>
    <row r="871" spans="2:32" ht="15.75" customHeight="1" x14ac:dyDescent="0.2">
      <c r="B871" s="60"/>
      <c r="AF871" s="57"/>
    </row>
    <row r="872" spans="2:32" ht="15.75" customHeight="1" x14ac:dyDescent="0.2">
      <c r="B872" s="60"/>
      <c r="AF872" s="57"/>
    </row>
    <row r="873" spans="2:32" ht="15.75" customHeight="1" x14ac:dyDescent="0.2">
      <c r="B873" s="60"/>
      <c r="AF873" s="57"/>
    </row>
    <row r="874" spans="2:32" ht="15.75" customHeight="1" x14ac:dyDescent="0.2">
      <c r="B874" s="60"/>
      <c r="AF874" s="57"/>
    </row>
    <row r="875" spans="2:32" ht="15.75" customHeight="1" x14ac:dyDescent="0.2">
      <c r="B875" s="60"/>
      <c r="AF875" s="57"/>
    </row>
    <row r="876" spans="2:32" ht="15.75" customHeight="1" x14ac:dyDescent="0.2">
      <c r="B876" s="60"/>
      <c r="AF876" s="57"/>
    </row>
    <row r="877" spans="2:32" ht="15.75" customHeight="1" x14ac:dyDescent="0.2">
      <c r="B877" s="60"/>
      <c r="AF877" s="57"/>
    </row>
    <row r="878" spans="2:32" ht="15.75" customHeight="1" x14ac:dyDescent="0.2">
      <c r="B878" s="60"/>
      <c r="AF878" s="57"/>
    </row>
    <row r="879" spans="2:32" ht="15.75" customHeight="1" x14ac:dyDescent="0.2">
      <c r="B879" s="60"/>
      <c r="AF879" s="57"/>
    </row>
    <row r="880" spans="2:32" ht="15.75" customHeight="1" x14ac:dyDescent="0.2">
      <c r="B880" s="60"/>
      <c r="AF880" s="57"/>
    </row>
    <row r="881" spans="2:32" ht="15.75" customHeight="1" x14ac:dyDescent="0.2">
      <c r="B881" s="60"/>
      <c r="AF881" s="57"/>
    </row>
    <row r="882" spans="2:32" ht="15.75" customHeight="1" x14ac:dyDescent="0.2">
      <c r="B882" s="60"/>
      <c r="AF882" s="57"/>
    </row>
    <row r="883" spans="2:32" ht="15.75" customHeight="1" x14ac:dyDescent="0.2">
      <c r="B883" s="60"/>
      <c r="AF883" s="57"/>
    </row>
    <row r="884" spans="2:32" ht="15.75" customHeight="1" x14ac:dyDescent="0.2">
      <c r="B884" s="60"/>
      <c r="AF884" s="57"/>
    </row>
    <row r="885" spans="2:32" ht="15.75" customHeight="1" x14ac:dyDescent="0.2">
      <c r="B885" s="60"/>
      <c r="AF885" s="57"/>
    </row>
    <row r="886" spans="2:32" ht="15.75" customHeight="1" x14ac:dyDescent="0.2">
      <c r="B886" s="60"/>
      <c r="AF886" s="57"/>
    </row>
    <row r="887" spans="2:32" ht="15.75" customHeight="1" x14ac:dyDescent="0.2">
      <c r="B887" s="60"/>
      <c r="AF887" s="57"/>
    </row>
    <row r="888" spans="2:32" ht="15.75" customHeight="1" x14ac:dyDescent="0.2">
      <c r="B888" s="60"/>
      <c r="AF888" s="57"/>
    </row>
    <row r="889" spans="2:32" ht="15.75" customHeight="1" x14ac:dyDescent="0.2">
      <c r="B889" s="60"/>
      <c r="AF889" s="57"/>
    </row>
    <row r="890" spans="2:32" ht="15.75" customHeight="1" x14ac:dyDescent="0.2">
      <c r="B890" s="60"/>
      <c r="AF890" s="57"/>
    </row>
    <row r="891" spans="2:32" ht="15.75" customHeight="1" x14ac:dyDescent="0.2">
      <c r="B891" s="60"/>
      <c r="AF891" s="57"/>
    </row>
    <row r="892" spans="2:32" ht="15.75" customHeight="1" x14ac:dyDescent="0.2">
      <c r="B892" s="60"/>
      <c r="AF892" s="57"/>
    </row>
    <row r="893" spans="2:32" ht="15.75" customHeight="1" x14ac:dyDescent="0.2">
      <c r="B893" s="60"/>
      <c r="AF893" s="57"/>
    </row>
    <row r="894" spans="2:32" ht="15.75" customHeight="1" x14ac:dyDescent="0.2">
      <c r="B894" s="60"/>
      <c r="AF894" s="57"/>
    </row>
    <row r="895" spans="2:32" ht="15.75" customHeight="1" x14ac:dyDescent="0.2">
      <c r="B895" s="60"/>
      <c r="AF895" s="57"/>
    </row>
    <row r="896" spans="2:32" ht="15.75" customHeight="1" x14ac:dyDescent="0.2">
      <c r="B896" s="60"/>
      <c r="AF896" s="57"/>
    </row>
    <row r="897" spans="2:32" ht="15.75" customHeight="1" x14ac:dyDescent="0.2">
      <c r="B897" s="60"/>
      <c r="AF897" s="57"/>
    </row>
    <row r="898" spans="2:32" ht="15.75" customHeight="1" x14ac:dyDescent="0.2">
      <c r="B898" s="60"/>
      <c r="AF898" s="57"/>
    </row>
    <row r="899" spans="2:32" ht="15.75" customHeight="1" x14ac:dyDescent="0.2">
      <c r="B899" s="60"/>
      <c r="AF899" s="57"/>
    </row>
    <row r="900" spans="2:32" ht="15.75" customHeight="1" x14ac:dyDescent="0.2">
      <c r="B900" s="60"/>
      <c r="AF900" s="57"/>
    </row>
    <row r="901" spans="2:32" ht="15.75" customHeight="1" x14ac:dyDescent="0.2">
      <c r="B901" s="60"/>
      <c r="AF901" s="57"/>
    </row>
    <row r="902" spans="2:32" ht="15.75" customHeight="1" x14ac:dyDescent="0.2">
      <c r="B902" s="60"/>
      <c r="AF902" s="57"/>
    </row>
    <row r="903" spans="2:32" ht="15.75" customHeight="1" x14ac:dyDescent="0.2">
      <c r="B903" s="60"/>
      <c r="AF903" s="57"/>
    </row>
    <row r="904" spans="2:32" ht="15.75" customHeight="1" x14ac:dyDescent="0.2">
      <c r="B904" s="60"/>
      <c r="AF904" s="57"/>
    </row>
    <row r="905" spans="2:32" ht="15.75" customHeight="1" x14ac:dyDescent="0.2">
      <c r="B905" s="60"/>
      <c r="AF905" s="57"/>
    </row>
    <row r="906" spans="2:32" ht="15.75" customHeight="1" x14ac:dyDescent="0.2">
      <c r="B906" s="60"/>
      <c r="AF906" s="57"/>
    </row>
    <row r="907" spans="2:32" ht="15.75" customHeight="1" x14ac:dyDescent="0.2">
      <c r="B907" s="60"/>
      <c r="AF907" s="57"/>
    </row>
    <row r="908" spans="2:32" ht="15.75" customHeight="1" x14ac:dyDescent="0.2">
      <c r="B908" s="60"/>
      <c r="AF908" s="57"/>
    </row>
    <row r="909" spans="2:32" ht="15.75" customHeight="1" x14ac:dyDescent="0.2">
      <c r="B909" s="60"/>
      <c r="AF909" s="57"/>
    </row>
    <row r="910" spans="2:32" ht="15.75" customHeight="1" x14ac:dyDescent="0.2">
      <c r="B910" s="60"/>
      <c r="AF910" s="57"/>
    </row>
    <row r="911" spans="2:32" ht="15.75" customHeight="1" x14ac:dyDescent="0.2">
      <c r="B911" s="60"/>
      <c r="AF911" s="57"/>
    </row>
    <row r="912" spans="2:32" ht="15.75" customHeight="1" x14ac:dyDescent="0.2">
      <c r="B912" s="60"/>
      <c r="AF912" s="57"/>
    </row>
    <row r="913" spans="2:32" ht="15.75" customHeight="1" x14ac:dyDescent="0.2">
      <c r="B913" s="60"/>
      <c r="AF913" s="57"/>
    </row>
    <row r="914" spans="2:32" ht="15.75" customHeight="1" x14ac:dyDescent="0.2">
      <c r="B914" s="60"/>
      <c r="AF914" s="57"/>
    </row>
    <row r="915" spans="2:32" ht="15.75" customHeight="1" x14ac:dyDescent="0.2">
      <c r="B915" s="60"/>
      <c r="AF915" s="57"/>
    </row>
    <row r="916" spans="2:32" ht="15.75" customHeight="1" x14ac:dyDescent="0.2">
      <c r="B916" s="60"/>
      <c r="AF916" s="57"/>
    </row>
    <row r="917" spans="2:32" ht="15.75" customHeight="1" x14ac:dyDescent="0.2">
      <c r="B917" s="60"/>
      <c r="AF917" s="57"/>
    </row>
    <row r="918" spans="2:32" ht="15.75" customHeight="1" x14ac:dyDescent="0.2">
      <c r="B918" s="60"/>
      <c r="AF918" s="57"/>
    </row>
    <row r="919" spans="2:32" ht="15.75" customHeight="1" x14ac:dyDescent="0.2">
      <c r="B919" s="60"/>
      <c r="AF919" s="57"/>
    </row>
    <row r="920" spans="2:32" ht="15.75" customHeight="1" x14ac:dyDescent="0.2">
      <c r="B920" s="60"/>
      <c r="AF920" s="57"/>
    </row>
    <row r="921" spans="2:32" ht="15.75" customHeight="1" x14ac:dyDescent="0.2">
      <c r="B921" s="60"/>
      <c r="AF921" s="57"/>
    </row>
    <row r="922" spans="2:32" ht="15.75" customHeight="1" x14ac:dyDescent="0.2">
      <c r="B922" s="60"/>
      <c r="AF922" s="57"/>
    </row>
    <row r="923" spans="2:32" ht="15.75" customHeight="1" x14ac:dyDescent="0.2">
      <c r="B923" s="60"/>
      <c r="AF923" s="57"/>
    </row>
    <row r="924" spans="2:32" ht="15.75" customHeight="1" x14ac:dyDescent="0.2">
      <c r="B924" s="60"/>
      <c r="AF924" s="57"/>
    </row>
    <row r="925" spans="2:32" ht="15.75" customHeight="1" x14ac:dyDescent="0.2">
      <c r="B925" s="60"/>
      <c r="AF925" s="57"/>
    </row>
    <row r="926" spans="2:32" ht="15.75" customHeight="1" x14ac:dyDescent="0.2">
      <c r="B926" s="60"/>
      <c r="AF926" s="57"/>
    </row>
    <row r="927" spans="2:32" ht="15.75" customHeight="1" x14ac:dyDescent="0.2">
      <c r="B927" s="60"/>
      <c r="AF927" s="57"/>
    </row>
    <row r="928" spans="2:32" ht="15.75" customHeight="1" x14ac:dyDescent="0.2">
      <c r="B928" s="60"/>
      <c r="AF928" s="57"/>
    </row>
    <row r="929" spans="2:32" ht="15.75" customHeight="1" x14ac:dyDescent="0.2">
      <c r="B929" s="60"/>
      <c r="AF929" s="57"/>
    </row>
    <row r="930" spans="2:32" ht="15.75" customHeight="1" x14ac:dyDescent="0.2">
      <c r="B930" s="60"/>
      <c r="AF930" s="57"/>
    </row>
    <row r="931" spans="2:32" ht="15.75" customHeight="1" x14ac:dyDescent="0.2">
      <c r="B931" s="60"/>
      <c r="AF931" s="57"/>
    </row>
    <row r="932" spans="2:32" ht="15.75" customHeight="1" x14ac:dyDescent="0.2">
      <c r="B932" s="60"/>
      <c r="AF932" s="57"/>
    </row>
    <row r="933" spans="2:32" ht="15.75" customHeight="1" x14ac:dyDescent="0.2">
      <c r="B933" s="60"/>
      <c r="AF933" s="57"/>
    </row>
    <row r="934" spans="2:32" ht="15.75" customHeight="1" x14ac:dyDescent="0.2">
      <c r="B934" s="60"/>
      <c r="AF934" s="57"/>
    </row>
    <row r="935" spans="2:32" ht="15.75" customHeight="1" x14ac:dyDescent="0.2">
      <c r="B935" s="60"/>
      <c r="AF935" s="57"/>
    </row>
    <row r="936" spans="2:32" ht="15.75" customHeight="1" x14ac:dyDescent="0.2">
      <c r="B936" s="60"/>
      <c r="AF936" s="57"/>
    </row>
    <row r="937" spans="2:32" ht="15.75" customHeight="1" x14ac:dyDescent="0.2">
      <c r="B937" s="60"/>
      <c r="AF937" s="57"/>
    </row>
    <row r="938" spans="2:32" ht="15.75" customHeight="1" x14ac:dyDescent="0.2">
      <c r="B938" s="60"/>
      <c r="AF938" s="57"/>
    </row>
    <row r="939" spans="2:32" ht="15.75" customHeight="1" x14ac:dyDescent="0.2">
      <c r="B939" s="60"/>
      <c r="AF939" s="57"/>
    </row>
    <row r="940" spans="2:32" ht="15.75" customHeight="1" x14ac:dyDescent="0.2">
      <c r="B940" s="60"/>
      <c r="AF940" s="57"/>
    </row>
    <row r="941" spans="2:32" ht="15.75" customHeight="1" x14ac:dyDescent="0.2">
      <c r="B941" s="60"/>
      <c r="AF941" s="57"/>
    </row>
    <row r="942" spans="2:32" ht="15.75" customHeight="1" x14ac:dyDescent="0.2">
      <c r="B942" s="60"/>
      <c r="AF942" s="57"/>
    </row>
    <row r="943" spans="2:32" ht="15.75" customHeight="1" x14ac:dyDescent="0.2">
      <c r="B943" s="60"/>
      <c r="AF943" s="57"/>
    </row>
    <row r="944" spans="2:32" ht="15.75" customHeight="1" x14ac:dyDescent="0.2">
      <c r="B944" s="60"/>
      <c r="AF944" s="57"/>
    </row>
    <row r="945" spans="2:32" ht="15.75" customHeight="1" x14ac:dyDescent="0.2">
      <c r="B945" s="60"/>
      <c r="AF945" s="57"/>
    </row>
    <row r="946" spans="2:32" ht="15.75" customHeight="1" x14ac:dyDescent="0.2">
      <c r="B946" s="60"/>
      <c r="AF946" s="57"/>
    </row>
    <row r="947" spans="2:32" ht="15.75" customHeight="1" x14ac:dyDescent="0.2">
      <c r="B947" s="60"/>
      <c r="AF947" s="57"/>
    </row>
    <row r="948" spans="2:32" ht="15.75" customHeight="1" x14ac:dyDescent="0.2">
      <c r="B948" s="60"/>
      <c r="AF948" s="57"/>
    </row>
    <row r="949" spans="2:32" ht="15.75" customHeight="1" x14ac:dyDescent="0.2">
      <c r="B949" s="60"/>
      <c r="AF949" s="57"/>
    </row>
    <row r="950" spans="2:32" ht="15.75" customHeight="1" x14ac:dyDescent="0.2">
      <c r="B950" s="60"/>
      <c r="AF950" s="57"/>
    </row>
    <row r="951" spans="2:32" ht="15.75" customHeight="1" x14ac:dyDescent="0.2">
      <c r="B951" s="60"/>
      <c r="AF951" s="57"/>
    </row>
    <row r="952" spans="2:32" ht="15.75" customHeight="1" x14ac:dyDescent="0.2">
      <c r="B952" s="60"/>
      <c r="AF952" s="57"/>
    </row>
    <row r="953" spans="2:32" ht="15.75" customHeight="1" x14ac:dyDescent="0.2">
      <c r="B953" s="60"/>
      <c r="AF953" s="57"/>
    </row>
    <row r="954" spans="2:32" ht="15.75" customHeight="1" x14ac:dyDescent="0.2">
      <c r="B954" s="60"/>
      <c r="AF954" s="57"/>
    </row>
    <row r="955" spans="2:32" ht="15.75" customHeight="1" x14ac:dyDescent="0.2">
      <c r="B955" s="60"/>
      <c r="AF955" s="57"/>
    </row>
    <row r="956" spans="2:32" ht="15.75" customHeight="1" x14ac:dyDescent="0.2">
      <c r="B956" s="60"/>
      <c r="AF956" s="57"/>
    </row>
    <row r="957" spans="2:32" ht="15.75" customHeight="1" x14ac:dyDescent="0.2">
      <c r="B957" s="60"/>
      <c r="AF957" s="57"/>
    </row>
    <row r="958" spans="2:32" ht="15.75" customHeight="1" x14ac:dyDescent="0.2">
      <c r="B958" s="60"/>
      <c r="AF958" s="57"/>
    </row>
    <row r="959" spans="2:32" ht="15.75" customHeight="1" x14ac:dyDescent="0.2">
      <c r="B959" s="60"/>
      <c r="AF959" s="57"/>
    </row>
    <row r="960" spans="2:32" ht="15.75" customHeight="1" x14ac:dyDescent="0.2">
      <c r="B960" s="60"/>
      <c r="AF960" s="57"/>
    </row>
    <row r="961" spans="2:32" ht="15.75" customHeight="1" x14ac:dyDescent="0.2">
      <c r="B961" s="60"/>
      <c r="AF961" s="57"/>
    </row>
    <row r="962" spans="2:32" ht="15.75" customHeight="1" x14ac:dyDescent="0.2">
      <c r="B962" s="60"/>
      <c r="AF962" s="57"/>
    </row>
    <row r="963" spans="2:32" ht="15.75" customHeight="1" x14ac:dyDescent="0.2">
      <c r="B963" s="60"/>
      <c r="AF963" s="57"/>
    </row>
  </sheetData>
  <mergeCells count="1">
    <mergeCell ref="I40:T4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baremo y desglose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JOSE R. REGUEIRO</cp:lastModifiedBy>
  <dcterms:created xsi:type="dcterms:W3CDTF">2022-06-08T17:17:54Z</dcterms:created>
  <dcterms:modified xsi:type="dcterms:W3CDTF">2024-06-04T15:06:21Z</dcterms:modified>
</cp:coreProperties>
</file>